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ate1904="1" showInkAnnotation="0" codeName="ThisWorkbook" autoCompressPictures="0"/>
  <mc:AlternateContent xmlns:mc="http://schemas.openxmlformats.org/markup-compatibility/2006">
    <mc:Choice Requires="x15">
      <x15ac:absPath xmlns:x15ac="http://schemas.microsoft.com/office/spreadsheetml/2010/11/ac" url="C:\Users\kshatzkin\AppData\Local\Box\Box Edit\Documents\jbNg51sH50yGR+V8fDpzVg==\"/>
    </mc:Choice>
  </mc:AlternateContent>
  <xr:revisionPtr revIDLastSave="0" documentId="13_ncr:1_{58E7AA56-2CF7-4B7C-8758-788D2CEB9909}" xr6:coauthVersionLast="45" xr6:coauthVersionMax="45" xr10:uidLastSave="{00000000-0000-0000-0000-000000000000}"/>
  <bookViews>
    <workbookView xWindow="0" yWindow="0" windowWidth="16820" windowHeight="10800" tabRatio="1000" firstSheet="7" activeTab="11" xr2:uid="{00000000-000D-0000-FFFF-FFFF00000000}"/>
  </bookViews>
  <sheets>
    <sheet name="1. Projected Numbers Served" sheetId="2" r:id="rId1"/>
    <sheet name="2. Admin and Training " sheetId="4" r:id="rId2"/>
    <sheet name="3.1 Program Budget 1" sheetId="6" r:id="rId3"/>
    <sheet name="3.2 Program Budget 2" sheetId="19" r:id="rId4"/>
    <sheet name="3.3 Program Budget 3" sheetId="21" r:id="rId5"/>
    <sheet name="3.4 Program Budget 4" sheetId="22" r:id="rId6"/>
    <sheet name="3.5 Program Budget 5" sheetId="23" r:id="rId7"/>
    <sheet name="4.1 Total Three-Year Costs" sheetId="25" r:id="rId8"/>
    <sheet name="4.2 Three-Year Budget W Revenue" sheetId="26" r:id="rId9"/>
    <sheet name="dropdown lists" sheetId="13" state="hidden" r:id="rId10"/>
    <sheet name="4.3 State Spend by Evidence" sheetId="30" r:id="rId11"/>
    <sheet name="4.4 MOE" sheetId="31" r:id="rId12"/>
    <sheet name="5. Projected Savings" sheetId="27" r:id="rId13"/>
  </sheets>
  <externalReferences>
    <externalReference r:id="rId14"/>
  </externalReferences>
  <definedNames>
    <definedName name="BudgetURL" localSheetId="8">'2. Admin and Training '!#REF!</definedName>
    <definedName name="BudgetURL" localSheetId="10">'[1]2. Admin and Training Costs'!#REF!</definedName>
    <definedName name="BudgetURL">'2. Admin and Training '!#REF!</definedName>
    <definedName name="Fiscal_Year" localSheetId="10">'[1]dropdown lists'!$A$22:$A$29</definedName>
    <definedName name="Fiscal_Year">'dropdown lists'!$A$22:$A$29</definedName>
    <definedName name="Funding_Sources">'dropdown lists'!$A$4:$A$12</definedName>
    <definedName name="FundingSource">#REF!</definedName>
    <definedName name="FundingSources">'dropdown lists'!$A$5:$A$12</definedName>
    <definedName name="InfrastructureURL" localSheetId="8">'2. Admin and Training '!#REF!</definedName>
    <definedName name="InfrastructureURL" localSheetId="10">'[1]2. Admin and Training Costs'!#REF!</definedName>
    <definedName name="InfrastructureURL">'2. Admin and Training '!#REF!</definedName>
    <definedName name="_xlnm.Print_Area" localSheetId="2">'3.1 Program Budget 1'!$A$1:$I$31</definedName>
    <definedName name="_xlnm.Print_Area" localSheetId="3">'3.2 Program Budget 2'!$A$1:$I$32</definedName>
    <definedName name="_xlnm.Print_Area" localSheetId="4">'3.3 Program Budget 3'!$A$1:$I$31</definedName>
    <definedName name="_xlnm.Print_Area" localSheetId="5">'3.4 Program Budget 4'!$A$1:$I$31</definedName>
    <definedName name="_xlnm.Print_Area" localSheetId="6">'3.5 Program Budget 5'!$A$1:$I$31</definedName>
    <definedName name="_xlnm.Print_Area" localSheetId="11">'4.4 MOE'!$A$1:$J$21</definedName>
    <definedName name="Type_of_Funding">'dropdown lists'!$A$16:$A$19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27" l="1"/>
  <c r="C12" i="27"/>
  <c r="B12" i="27"/>
  <c r="D7" i="27"/>
  <c r="D14" i="27" s="1"/>
  <c r="D16" i="27" s="1"/>
  <c r="C7" i="27"/>
  <c r="C14" i="27" s="1"/>
  <c r="C16" i="27" s="1"/>
  <c r="F17" i="21" l="1"/>
  <c r="G32" i="2" l="1"/>
  <c r="F32" i="2"/>
  <c r="E32" i="2"/>
  <c r="G27" i="2"/>
  <c r="F27" i="2"/>
  <c r="E27" i="2"/>
  <c r="G22" i="2"/>
  <c r="F22" i="2"/>
  <c r="E22" i="2"/>
  <c r="G17" i="2"/>
  <c r="F17" i="2"/>
  <c r="E17" i="2"/>
  <c r="G12" i="2"/>
  <c r="F12" i="2"/>
  <c r="E12" i="2"/>
  <c r="C2" i="23" l="1"/>
  <c r="C2" i="22"/>
  <c r="C2" i="21"/>
  <c r="C2" i="19"/>
  <c r="F31" i="23"/>
  <c r="G25" i="23"/>
  <c r="F25" i="23"/>
  <c r="F27" i="23" s="1"/>
  <c r="E25" i="23"/>
  <c r="C25" i="23"/>
  <c r="I24" i="23"/>
  <c r="I23" i="23"/>
  <c r="I22" i="23"/>
  <c r="F31" i="22"/>
  <c r="F27" i="22"/>
  <c r="G25" i="22"/>
  <c r="F25" i="22"/>
  <c r="E25" i="22"/>
  <c r="C25" i="22"/>
  <c r="I24" i="22"/>
  <c r="I23" i="22"/>
  <c r="I22" i="22"/>
  <c r="F31" i="21"/>
  <c r="G25" i="21"/>
  <c r="F25" i="21"/>
  <c r="F27" i="21" s="1"/>
  <c r="E25" i="21"/>
  <c r="C25" i="21"/>
  <c r="I24" i="21"/>
  <c r="I23" i="21"/>
  <c r="I22" i="21"/>
  <c r="F31" i="19"/>
  <c r="G25" i="19"/>
  <c r="F25" i="19"/>
  <c r="F27" i="19" s="1"/>
  <c r="E25" i="19"/>
  <c r="C25" i="19"/>
  <c r="I24" i="19"/>
  <c r="I23" i="19"/>
  <c r="I22" i="19"/>
  <c r="C2" i="6"/>
  <c r="J9" i="31"/>
  <c r="J8" i="31"/>
  <c r="J7" i="31"/>
  <c r="J6" i="31"/>
  <c r="J5" i="31"/>
  <c r="I24" i="6"/>
  <c r="I22" i="6"/>
  <c r="I23" i="6"/>
  <c r="AH128" i="4"/>
  <c r="AH127" i="4"/>
  <c r="AH126" i="4"/>
  <c r="AH83" i="4"/>
  <c r="AH82" i="4"/>
  <c r="AH81" i="4"/>
  <c r="D84" i="4"/>
  <c r="L44" i="4"/>
  <c r="AH44" i="4" s="1"/>
  <c r="L43" i="4"/>
  <c r="H44" i="4"/>
  <c r="H43" i="4"/>
  <c r="D44" i="4"/>
  <c r="D43" i="4"/>
  <c r="G31" i="2"/>
  <c r="G9" i="23" s="1"/>
  <c r="F31" i="2"/>
  <c r="E9" i="23" s="1"/>
  <c r="E31" i="2"/>
  <c r="G26" i="2"/>
  <c r="F26" i="2"/>
  <c r="E9" i="22" s="1"/>
  <c r="E26" i="2"/>
  <c r="C9" i="22" s="1"/>
  <c r="G21" i="2"/>
  <c r="G9" i="21" s="1"/>
  <c r="F21" i="2"/>
  <c r="E9" i="21" s="1"/>
  <c r="E21" i="2"/>
  <c r="G16" i="2"/>
  <c r="F16" i="2"/>
  <c r="E16" i="2"/>
  <c r="G11" i="2"/>
  <c r="F11" i="2"/>
  <c r="E11" i="2"/>
  <c r="I25" i="22" l="1"/>
  <c r="I25" i="21"/>
  <c r="I25" i="6"/>
  <c r="C9" i="19"/>
  <c r="C11" i="19" s="1"/>
  <c r="C17" i="19" s="1"/>
  <c r="E9" i="19"/>
  <c r="E11" i="19" s="1"/>
  <c r="E17" i="19" s="1"/>
  <c r="G9" i="19"/>
  <c r="G11" i="19" s="1"/>
  <c r="C9" i="21"/>
  <c r="G9" i="22"/>
  <c r="G11" i="22" s="1"/>
  <c r="C9" i="23"/>
  <c r="C11" i="23" s="1"/>
  <c r="C17" i="23" s="1"/>
  <c r="I25" i="19"/>
  <c r="C11" i="22"/>
  <c r="G11" i="23"/>
  <c r="E11" i="23"/>
  <c r="E17" i="23" s="1"/>
  <c r="E11" i="21"/>
  <c r="E17" i="21" s="1"/>
  <c r="G11" i="21"/>
  <c r="G17" i="21" s="1"/>
  <c r="E11" i="22"/>
  <c r="E17" i="22" s="1"/>
  <c r="C11" i="21"/>
  <c r="C17" i="21" s="1"/>
  <c r="I25" i="23"/>
  <c r="B28" i="30"/>
  <c r="AH43" i="4"/>
  <c r="J10" i="31"/>
  <c r="I10" i="31"/>
  <c r="H10" i="31"/>
  <c r="G10" i="31"/>
  <c r="F10" i="31"/>
  <c r="E10" i="31"/>
  <c r="C10" i="31"/>
  <c r="B7" i="30" l="1"/>
  <c r="C17" i="22"/>
  <c r="C19" i="22" s="1"/>
  <c r="C20" i="22" s="1"/>
  <c r="G17" i="22"/>
  <c r="G27" i="22" s="1"/>
  <c r="G28" i="22" s="1"/>
  <c r="G17" i="23"/>
  <c r="G27" i="23" s="1"/>
  <c r="G28" i="23" s="1"/>
  <c r="G29" i="23" s="1"/>
  <c r="G17" i="19"/>
  <c r="G19" i="19" s="1"/>
  <c r="G20" i="19" s="1"/>
  <c r="G27" i="30"/>
  <c r="H27" i="30" s="1"/>
  <c r="E20" i="30"/>
  <c r="F20" i="30" s="1"/>
  <c r="C13" i="30"/>
  <c r="D13" i="30" s="1"/>
  <c r="G20" i="30"/>
  <c r="H20" i="30" s="1"/>
  <c r="E13" i="30"/>
  <c r="F13" i="30" s="1"/>
  <c r="C20" i="30"/>
  <c r="D20" i="30" s="1"/>
  <c r="G13" i="30"/>
  <c r="H13" i="30" s="1"/>
  <c r="C27" i="30"/>
  <c r="D27" i="30" s="1"/>
  <c r="E27" i="30"/>
  <c r="F27" i="30" s="1"/>
  <c r="C27" i="22"/>
  <c r="C28" i="22" s="1"/>
  <c r="C29" i="22" s="1"/>
  <c r="C7" i="30" s="1"/>
  <c r="D7" i="30" s="1"/>
  <c r="G15" i="30"/>
  <c r="H15" i="30" s="1"/>
  <c r="G29" i="30"/>
  <c r="H29" i="30" s="1"/>
  <c r="C29" i="30"/>
  <c r="D29" i="30" s="1"/>
  <c r="E15" i="30"/>
  <c r="F15" i="30" s="1"/>
  <c r="C15" i="30"/>
  <c r="D15" i="30" s="1"/>
  <c r="E29" i="30"/>
  <c r="F29" i="30" s="1"/>
  <c r="B14" i="30"/>
  <c r="E21" i="30"/>
  <c r="F21" i="30" s="1"/>
  <c r="G14" i="30"/>
  <c r="H14" i="30" s="1"/>
  <c r="C21" i="30"/>
  <c r="D21" i="30" s="1"/>
  <c r="G21" i="30"/>
  <c r="H21" i="30" s="1"/>
  <c r="E14" i="30"/>
  <c r="F14" i="30" s="1"/>
  <c r="C14" i="30"/>
  <c r="D14" i="30" s="1"/>
  <c r="B21" i="30"/>
  <c r="B26" i="30"/>
  <c r="G26" i="30"/>
  <c r="H26" i="30" s="1"/>
  <c r="E26" i="30"/>
  <c r="F26" i="30" s="1"/>
  <c r="C26" i="30"/>
  <c r="D26" i="30" s="1"/>
  <c r="C19" i="30"/>
  <c r="D19" i="30" s="1"/>
  <c r="G19" i="30"/>
  <c r="H19" i="30" s="1"/>
  <c r="E19" i="30"/>
  <c r="F19" i="30" s="1"/>
  <c r="C18" i="30"/>
  <c r="D18" i="30" s="1"/>
  <c r="C11" i="30"/>
  <c r="D11" i="30" s="1"/>
  <c r="G25" i="30"/>
  <c r="H25" i="30" s="1"/>
  <c r="G18" i="30"/>
  <c r="H18" i="30" s="1"/>
  <c r="G11" i="30"/>
  <c r="H11" i="30" s="1"/>
  <c r="E25" i="30"/>
  <c r="F25" i="30" s="1"/>
  <c r="E18" i="30"/>
  <c r="F18" i="30" s="1"/>
  <c r="E11" i="30"/>
  <c r="F11" i="30" s="1"/>
  <c r="C25" i="30"/>
  <c r="D25" i="30" s="1"/>
  <c r="I11" i="23"/>
  <c r="I11" i="21"/>
  <c r="I17" i="23"/>
  <c r="G27" i="21"/>
  <c r="G28" i="21" s="1"/>
  <c r="I11" i="19"/>
  <c r="E27" i="19"/>
  <c r="E28" i="19" s="1"/>
  <c r="E29" i="19" s="1"/>
  <c r="G5" i="30" s="1"/>
  <c r="H5" i="30" s="1"/>
  <c r="I11" i="22"/>
  <c r="C27" i="19"/>
  <c r="C28" i="19" s="1"/>
  <c r="C29" i="19" s="1"/>
  <c r="C12" i="30" s="1"/>
  <c r="B20" i="30"/>
  <c r="B13" i="30"/>
  <c r="B27" i="30"/>
  <c r="B6" i="30"/>
  <c r="B19" i="30"/>
  <c r="B12" i="30"/>
  <c r="B15" i="30"/>
  <c r="B8" i="30"/>
  <c r="B29" i="30"/>
  <c r="B22" i="30"/>
  <c r="B5" i="30"/>
  <c r="E19" i="23"/>
  <c r="E20" i="23" s="1"/>
  <c r="E27" i="23"/>
  <c r="I17" i="22"/>
  <c r="G19" i="22"/>
  <c r="E19" i="22"/>
  <c r="E20" i="22" s="1"/>
  <c r="E27" i="22"/>
  <c r="C19" i="21"/>
  <c r="C20" i="21" s="1"/>
  <c r="E19" i="21"/>
  <c r="E20" i="21" s="1"/>
  <c r="E27" i="21"/>
  <c r="C27" i="21"/>
  <c r="C19" i="19"/>
  <c r="C20" i="19" s="1"/>
  <c r="B4" i="30"/>
  <c r="B25" i="30"/>
  <c r="B18" i="30"/>
  <c r="B11" i="30"/>
  <c r="G19" i="23" l="1"/>
  <c r="G27" i="19"/>
  <c r="E5" i="30"/>
  <c r="F5" i="30" s="1"/>
  <c r="C5" i="30"/>
  <c r="D5" i="30" s="1"/>
  <c r="I17" i="21"/>
  <c r="G19" i="21"/>
  <c r="I19" i="21" s="1"/>
  <c r="C19" i="23"/>
  <c r="C20" i="23" s="1"/>
  <c r="E19" i="19"/>
  <c r="E20" i="19" s="1"/>
  <c r="E31" i="19" s="1"/>
  <c r="I17" i="19"/>
  <c r="I27" i="19"/>
  <c r="C27" i="23"/>
  <c r="C28" i="23" s="1"/>
  <c r="C29" i="23" s="1"/>
  <c r="G28" i="19"/>
  <c r="G29" i="19" s="1"/>
  <c r="E12" i="30"/>
  <c r="G12" i="30"/>
  <c r="C16" i="30"/>
  <c r="C31" i="22"/>
  <c r="C28" i="30"/>
  <c r="I19" i="22"/>
  <c r="E28" i="23"/>
  <c r="E29" i="23" s="1"/>
  <c r="G20" i="23"/>
  <c r="E28" i="22"/>
  <c r="E29" i="22" s="1"/>
  <c r="G29" i="22"/>
  <c r="G20" i="22"/>
  <c r="I27" i="22"/>
  <c r="C28" i="21"/>
  <c r="C29" i="21" s="1"/>
  <c r="E28" i="21"/>
  <c r="E29" i="21" s="1"/>
  <c r="G29" i="21"/>
  <c r="I27" i="21"/>
  <c r="C31" i="19"/>
  <c r="G8" i="30" l="1"/>
  <c r="H8" i="30" s="1"/>
  <c r="E8" i="30"/>
  <c r="F8" i="30" s="1"/>
  <c r="C22" i="30"/>
  <c r="C23" i="30" s="1"/>
  <c r="C8" i="30"/>
  <c r="D8" i="30" s="1"/>
  <c r="G7" i="30"/>
  <c r="H7" i="30" s="1"/>
  <c r="E7" i="30"/>
  <c r="F7" i="30" s="1"/>
  <c r="I19" i="19"/>
  <c r="I28" i="19"/>
  <c r="G20" i="21"/>
  <c r="G31" i="21" s="1"/>
  <c r="I19" i="23"/>
  <c r="I27" i="23"/>
  <c r="I20" i="19"/>
  <c r="E31" i="21"/>
  <c r="E6" i="30"/>
  <c r="G6" i="30"/>
  <c r="G16" i="30"/>
  <c r="E31" i="22"/>
  <c r="E28" i="30"/>
  <c r="G28" i="30"/>
  <c r="E31" i="23"/>
  <c r="E22" i="30"/>
  <c r="G22" i="30"/>
  <c r="E16" i="30"/>
  <c r="C30" i="30"/>
  <c r="C31" i="21"/>
  <c r="C6" i="30"/>
  <c r="I28" i="21"/>
  <c r="I28" i="22"/>
  <c r="C31" i="23"/>
  <c r="I29" i="23"/>
  <c r="I28" i="23"/>
  <c r="G31" i="23"/>
  <c r="I20" i="23"/>
  <c r="I20" i="22"/>
  <c r="G31" i="22"/>
  <c r="I29" i="22"/>
  <c r="I29" i="21"/>
  <c r="I29" i="19"/>
  <c r="G31" i="19"/>
  <c r="E43" i="26"/>
  <c r="D43" i="26"/>
  <c r="C43" i="26"/>
  <c r="F43" i="26" s="1"/>
  <c r="E14" i="26"/>
  <c r="D14" i="26"/>
  <c r="C14" i="26"/>
  <c r="C7" i="26"/>
  <c r="D137" i="4"/>
  <c r="L129" i="4"/>
  <c r="AH129" i="4" s="1"/>
  <c r="H129" i="4"/>
  <c r="D129" i="4"/>
  <c r="L84" i="4"/>
  <c r="E7" i="26" s="1"/>
  <c r="H84" i="4"/>
  <c r="E30" i="26"/>
  <c r="D30" i="26"/>
  <c r="C30" i="26"/>
  <c r="E29" i="26"/>
  <c r="D29" i="26"/>
  <c r="C29" i="26"/>
  <c r="E28" i="26"/>
  <c r="D28" i="26"/>
  <c r="C28" i="26"/>
  <c r="G25" i="6"/>
  <c r="F25" i="6"/>
  <c r="F27" i="6" s="1"/>
  <c r="E25" i="6"/>
  <c r="C25" i="6"/>
  <c r="I20" i="21" l="1"/>
  <c r="I31" i="21" s="1"/>
  <c r="I31" i="19"/>
  <c r="G30" i="30"/>
  <c r="G23" i="30"/>
  <c r="E30" i="30"/>
  <c r="E23" i="30"/>
  <c r="I31" i="23"/>
  <c r="I31" i="22"/>
  <c r="L137" i="4"/>
  <c r="AH84" i="4"/>
  <c r="D7" i="26"/>
  <c r="F7" i="26" s="1"/>
  <c r="H137" i="4"/>
  <c r="F14" i="26"/>
  <c r="F30" i="26"/>
  <c r="F28" i="26"/>
  <c r="C31" i="26"/>
  <c r="C16" i="31" s="1"/>
  <c r="D31" i="26"/>
  <c r="E16" i="31" s="1"/>
  <c r="E31" i="26"/>
  <c r="G16" i="31" s="1"/>
  <c r="F29" i="26"/>
  <c r="F31" i="6"/>
  <c r="I16" i="31" l="1"/>
  <c r="AH137" i="4"/>
  <c r="F31" i="26"/>
  <c r="E36" i="2"/>
  <c r="F36" i="2" l="1"/>
  <c r="G36" i="2"/>
  <c r="C9" i="6"/>
  <c r="C11" i="6" s="1"/>
  <c r="C17" i="6" s="1"/>
  <c r="E34" i="2"/>
  <c r="E9" i="6"/>
  <c r="E11" i="6" s="1"/>
  <c r="E17" i="6" s="1"/>
  <c r="F34" i="2"/>
  <c r="G9" i="6"/>
  <c r="G11" i="6" s="1"/>
  <c r="G17" i="6" s="1"/>
  <c r="C15" i="25"/>
  <c r="F36" i="26"/>
  <c r="F17" i="26"/>
  <c r="F10" i="26"/>
  <c r="AH116" i="4"/>
  <c r="AH115" i="4"/>
  <c r="AH114" i="4"/>
  <c r="AH113" i="4"/>
  <c r="AH112" i="4"/>
  <c r="AH109" i="4"/>
  <c r="AH108" i="4"/>
  <c r="AH105" i="4"/>
  <c r="AH104" i="4"/>
  <c r="L98" i="4"/>
  <c r="L97" i="4"/>
  <c r="H98" i="4"/>
  <c r="H97" i="4"/>
  <c r="D98" i="4"/>
  <c r="D97" i="4"/>
  <c r="AH103" i="4"/>
  <c r="D26" i="4"/>
  <c r="D27" i="4"/>
  <c r="D28" i="4"/>
  <c r="D29" i="4"/>
  <c r="D31" i="4"/>
  <c r="D32" i="4"/>
  <c r="D34" i="4"/>
  <c r="D35" i="4"/>
  <c r="D37" i="4"/>
  <c r="D38" i="4"/>
  <c r="D40" i="4"/>
  <c r="D41" i="4"/>
  <c r="H26" i="4"/>
  <c r="H27" i="4"/>
  <c r="H28" i="4"/>
  <c r="H29" i="4"/>
  <c r="H31" i="4"/>
  <c r="H32" i="4"/>
  <c r="H34" i="4"/>
  <c r="H35" i="4"/>
  <c r="H37" i="4"/>
  <c r="H38" i="4"/>
  <c r="H40" i="4"/>
  <c r="H41" i="4"/>
  <c r="L26" i="4"/>
  <c r="L27" i="4"/>
  <c r="L28" i="4"/>
  <c r="L29" i="4"/>
  <c r="AH29" i="4" s="1"/>
  <c r="L30" i="4"/>
  <c r="L31" i="4"/>
  <c r="L32" i="4"/>
  <c r="L34" i="4"/>
  <c r="L35" i="4"/>
  <c r="L37" i="4"/>
  <c r="AH37" i="4" s="1"/>
  <c r="L38" i="4"/>
  <c r="L40" i="4"/>
  <c r="L41" i="4"/>
  <c r="AH41" i="4" s="1"/>
  <c r="AH70" i="4"/>
  <c r="AH69" i="4"/>
  <c r="AH68" i="4"/>
  <c r="AH67" i="4"/>
  <c r="AH66" i="4"/>
  <c r="AH65" i="4"/>
  <c r="AH64" i="4"/>
  <c r="AH63" i="4"/>
  <c r="AH61" i="4"/>
  <c r="AH60" i="4"/>
  <c r="AH59" i="4"/>
  <c r="AH56" i="4"/>
  <c r="AH55" i="4"/>
  <c r="AH54" i="4"/>
  <c r="AH53" i="4"/>
  <c r="AH52" i="4"/>
  <c r="AH49" i="4"/>
  <c r="L71" i="4"/>
  <c r="H71" i="4"/>
  <c r="D71" i="4"/>
  <c r="M39" i="4"/>
  <c r="S39" i="4"/>
  <c r="Y39" i="4"/>
  <c r="Y35" i="4"/>
  <c r="Y27" i="4"/>
  <c r="Y26" i="4"/>
  <c r="S35" i="4"/>
  <c r="S27" i="4"/>
  <c r="S26" i="4"/>
  <c r="M26" i="4"/>
  <c r="M27" i="4"/>
  <c r="M35" i="4"/>
  <c r="AH32" i="4" l="1"/>
  <c r="E13" i="25"/>
  <c r="D16" i="25"/>
  <c r="E38" i="2"/>
  <c r="B7" i="4" s="1"/>
  <c r="B9" i="4" s="1"/>
  <c r="E35" i="2"/>
  <c r="E37" i="2" s="1"/>
  <c r="F38" i="2"/>
  <c r="C7" i="4" s="1"/>
  <c r="C9" i="4" s="1"/>
  <c r="F35" i="2"/>
  <c r="F37" i="2" s="1"/>
  <c r="AH40" i="4"/>
  <c r="AH31" i="4"/>
  <c r="AH28" i="4"/>
  <c r="C16" i="25"/>
  <c r="C13" i="25"/>
  <c r="C19" i="6"/>
  <c r="D12" i="25"/>
  <c r="E12" i="25"/>
  <c r="C12" i="25"/>
  <c r="I11" i="6"/>
  <c r="G27" i="6"/>
  <c r="AH34" i="4"/>
  <c r="AH26" i="4"/>
  <c r="AH71" i="4"/>
  <c r="AH35" i="4"/>
  <c r="AH27" i="4"/>
  <c r="AH38" i="4"/>
  <c r="AH30" i="4"/>
  <c r="D118" i="4"/>
  <c r="D120" i="4" s="1"/>
  <c r="D122" i="4" s="1"/>
  <c r="AH97" i="4"/>
  <c r="H118" i="4"/>
  <c r="H120" i="4" s="1"/>
  <c r="H122" i="4" s="1"/>
  <c r="H130" i="4" s="1"/>
  <c r="H131" i="4" s="1"/>
  <c r="D15" i="26" s="1"/>
  <c r="AH98" i="4"/>
  <c r="C21" i="26"/>
  <c r="E27" i="6"/>
  <c r="E15" i="25"/>
  <c r="L118" i="4"/>
  <c r="C14" i="25"/>
  <c r="D15" i="25"/>
  <c r="F24" i="4" l="1"/>
  <c r="F23" i="4" s="1"/>
  <c r="F25" i="4"/>
  <c r="H25" i="4" s="1"/>
  <c r="B24" i="4"/>
  <c r="B23" i="4" s="1"/>
  <c r="B25" i="4"/>
  <c r="D25" i="4" s="1"/>
  <c r="AH118" i="4"/>
  <c r="D13" i="25"/>
  <c r="F13" i="25" s="1"/>
  <c r="D14" i="25"/>
  <c r="D21" i="26"/>
  <c r="G34" i="2"/>
  <c r="E16" i="25"/>
  <c r="F16" i="25" s="1"/>
  <c r="D130" i="4"/>
  <c r="C27" i="6"/>
  <c r="I27" i="6" s="1"/>
  <c r="F15" i="25"/>
  <c r="C20" i="6"/>
  <c r="F12" i="25"/>
  <c r="G28" i="6"/>
  <c r="G29" i="6" s="1"/>
  <c r="G19" i="6"/>
  <c r="G20" i="6" s="1"/>
  <c r="C9" i="25"/>
  <c r="C13" i="26"/>
  <c r="I17" i="6"/>
  <c r="E19" i="6"/>
  <c r="E20" i="6" s="1"/>
  <c r="H132" i="4"/>
  <c r="D16" i="26" s="1"/>
  <c r="D13" i="26"/>
  <c r="D9" i="25"/>
  <c r="C20" i="25"/>
  <c r="L120" i="4"/>
  <c r="AH120" i="4" s="1"/>
  <c r="AH122" i="4" l="1"/>
  <c r="H24" i="4"/>
  <c r="D24" i="4"/>
  <c r="D20" i="25"/>
  <c r="D23" i="4"/>
  <c r="M23" i="4"/>
  <c r="G38" i="2"/>
  <c r="D7" i="4" s="1"/>
  <c r="D9" i="4" s="1"/>
  <c r="G35" i="2"/>
  <c r="G37" i="2" s="1"/>
  <c r="E21" i="26"/>
  <c r="F21" i="26" s="1"/>
  <c r="E14" i="25"/>
  <c r="D131" i="4"/>
  <c r="C25" i="26"/>
  <c r="C28" i="6"/>
  <c r="C29" i="6" s="1"/>
  <c r="G31" i="6"/>
  <c r="L122" i="4"/>
  <c r="L130" i="4" s="1"/>
  <c r="L131" i="4" s="1"/>
  <c r="E15" i="26" s="1"/>
  <c r="I19" i="6"/>
  <c r="E28" i="6"/>
  <c r="E29" i="6" s="1"/>
  <c r="D18" i="26"/>
  <c r="I20" i="6"/>
  <c r="J25" i="4" l="1"/>
  <c r="L25" i="4" s="1"/>
  <c r="AH25" i="4" s="1"/>
  <c r="J24" i="4"/>
  <c r="J23" i="4" s="1"/>
  <c r="E31" i="6"/>
  <c r="G4" i="30"/>
  <c r="E4" i="30"/>
  <c r="C31" i="6"/>
  <c r="C4" i="30"/>
  <c r="S23" i="4"/>
  <c r="H23" i="4"/>
  <c r="H45" i="4" s="1"/>
  <c r="H73" i="4" s="1"/>
  <c r="H75" i="4" s="1"/>
  <c r="H77" i="4" s="1"/>
  <c r="D45" i="4"/>
  <c r="D73" i="4" s="1"/>
  <c r="D75" i="4" s="1"/>
  <c r="D77" i="4" s="1"/>
  <c r="D132" i="4"/>
  <c r="C16" i="26" s="1"/>
  <c r="C18" i="26" s="1"/>
  <c r="C15" i="26"/>
  <c r="D25" i="26"/>
  <c r="E20" i="25"/>
  <c r="F14" i="25"/>
  <c r="F20" i="25" s="1"/>
  <c r="AH130" i="4"/>
  <c r="C26" i="26"/>
  <c r="C33" i="26" s="1"/>
  <c r="I28" i="6"/>
  <c r="AH131" i="4"/>
  <c r="E13" i="26"/>
  <c r="E9" i="25"/>
  <c r="F9" i="25" s="1"/>
  <c r="I29" i="6"/>
  <c r="I31" i="6" s="1"/>
  <c r="L24" i="4" l="1"/>
  <c r="AH24" i="4" s="1"/>
  <c r="E9" i="30"/>
  <c r="G9" i="30"/>
  <c r="C9" i="30"/>
  <c r="H85" i="4"/>
  <c r="H86" i="4" s="1"/>
  <c r="H87" i="4" s="1"/>
  <c r="H134" i="4"/>
  <c r="D6" i="26"/>
  <c r="D40" i="26" s="1"/>
  <c r="D7" i="25"/>
  <c r="D22" i="25" s="1"/>
  <c r="C6" i="26"/>
  <c r="C40" i="26" s="1"/>
  <c r="D85" i="4"/>
  <c r="D86" i="4" s="1"/>
  <c r="C8" i="26" s="1"/>
  <c r="D134" i="4"/>
  <c r="C7" i="25"/>
  <c r="C22" i="25" s="1"/>
  <c r="L23" i="4"/>
  <c r="Y23" i="4"/>
  <c r="D26" i="26"/>
  <c r="D33" i="26" s="1"/>
  <c r="D34" i="26" s="1"/>
  <c r="E25" i="26"/>
  <c r="C34" i="26"/>
  <c r="F15" i="26"/>
  <c r="F13" i="26"/>
  <c r="L132" i="4"/>
  <c r="E16" i="26" s="1"/>
  <c r="G34" i="30" l="1"/>
  <c r="G32" i="30"/>
  <c r="E34" i="30"/>
  <c r="E32" i="30"/>
  <c r="F9" i="30" s="1"/>
  <c r="C34" i="30"/>
  <c r="C32" i="30"/>
  <c r="D9" i="30" s="1"/>
  <c r="D9" i="26"/>
  <c r="D11" i="26" s="1"/>
  <c r="H139" i="4"/>
  <c r="D8" i="26"/>
  <c r="D41" i="26" s="1"/>
  <c r="H138" i="4"/>
  <c r="D138" i="4"/>
  <c r="D87" i="4"/>
  <c r="D139" i="4" s="1"/>
  <c r="L45" i="4"/>
  <c r="L73" i="4" s="1"/>
  <c r="L75" i="4" s="1"/>
  <c r="AH23" i="4"/>
  <c r="E26" i="26"/>
  <c r="F26" i="26" s="1"/>
  <c r="F25" i="26"/>
  <c r="C35" i="26"/>
  <c r="C17" i="31" s="1"/>
  <c r="C41" i="26"/>
  <c r="D35" i="26"/>
  <c r="E17" i="31" s="1"/>
  <c r="E19" i="31" s="1"/>
  <c r="AH132" i="4"/>
  <c r="H32" i="30" l="1"/>
  <c r="H12" i="30"/>
  <c r="H6" i="30"/>
  <c r="H28" i="30"/>
  <c r="H16" i="30"/>
  <c r="H22" i="30"/>
  <c r="H30" i="30"/>
  <c r="H23" i="30"/>
  <c r="H4" i="30"/>
  <c r="F32" i="30"/>
  <c r="F12" i="30"/>
  <c r="F28" i="30"/>
  <c r="F6" i="30"/>
  <c r="F16" i="30"/>
  <c r="F34" i="30" s="1"/>
  <c r="F22" i="30"/>
  <c r="F30" i="30"/>
  <c r="F23" i="30"/>
  <c r="F4" i="30"/>
  <c r="H9" i="30"/>
  <c r="D32" i="30"/>
  <c r="D12" i="30"/>
  <c r="D16" i="30"/>
  <c r="D34" i="30" s="1"/>
  <c r="D28" i="30"/>
  <c r="D22" i="30"/>
  <c r="D6" i="30"/>
  <c r="D23" i="30"/>
  <c r="D30" i="30"/>
  <c r="D4" i="30"/>
  <c r="C9" i="26"/>
  <c r="C42" i="26" s="1"/>
  <c r="AH45" i="4"/>
  <c r="AH73" i="4" s="1"/>
  <c r="L77" i="4"/>
  <c r="AH75" i="4"/>
  <c r="E33" i="26"/>
  <c r="C19" i="31"/>
  <c r="C37" i="26"/>
  <c r="D37" i="26"/>
  <c r="D44" i="26" s="1"/>
  <c r="D42" i="26"/>
  <c r="F16" i="26"/>
  <c r="E18" i="26"/>
  <c r="F18" i="26" s="1"/>
  <c r="H34" i="30" l="1"/>
  <c r="C11" i="26"/>
  <c r="C44" i="26" s="1"/>
  <c r="AH77" i="4"/>
  <c r="AH134" i="4" s="1"/>
  <c r="L85" i="4"/>
  <c r="L134" i="4"/>
  <c r="E7" i="25"/>
  <c r="E6" i="26"/>
  <c r="E34" i="26"/>
  <c r="E35" i="26" s="1"/>
  <c r="F33" i="26"/>
  <c r="E40" i="26" l="1"/>
  <c r="F40" i="26" s="1"/>
  <c r="F6" i="26"/>
  <c r="L86" i="4"/>
  <c r="AH85" i="4"/>
  <c r="F7" i="25"/>
  <c r="F22" i="25" s="1"/>
  <c r="E22" i="25"/>
  <c r="G17" i="31"/>
  <c r="F35" i="26"/>
  <c r="E37" i="26"/>
  <c r="F34" i="26"/>
  <c r="E8" i="26" l="1"/>
  <c r="AH86" i="4"/>
  <c r="L138" i="4"/>
  <c r="AH138" i="4" s="1"/>
  <c r="L87" i="4"/>
  <c r="F37" i="26"/>
  <c r="G19" i="31"/>
  <c r="I17" i="31"/>
  <c r="I19" i="31" s="1"/>
  <c r="E9" i="26" l="1"/>
  <c r="AH87" i="4"/>
  <c r="L139" i="4"/>
  <c r="AH139" i="4" s="1"/>
  <c r="F8" i="26"/>
  <c r="E41" i="26"/>
  <c r="F41" i="26" s="1"/>
  <c r="E11" i="26" l="1"/>
  <c r="F9" i="26"/>
  <c r="E42" i="26"/>
  <c r="F42" i="26" s="1"/>
  <c r="B7" i="27" s="1"/>
  <c r="B14" i="27" s="1"/>
  <c r="B16" i="27" s="1"/>
  <c r="F11" i="26" l="1"/>
  <c r="E44" i="26"/>
  <c r="F44"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Erin FlynnBlair</author>
  </authors>
  <commentList>
    <comment ref="A36" authorId="0" shapeId="0" xr:uid="{00000000-0006-0000-0100-00000A000000}">
      <text>
        <r>
          <rPr>
            <b/>
            <sz val="9"/>
            <color rgb="FF000000"/>
            <rFont val="Tahoma"/>
            <family val="2"/>
          </rPr>
          <t>Erin FlynnBlair:</t>
        </r>
        <r>
          <rPr>
            <sz val="9"/>
            <color rgb="FF000000"/>
            <rFont val="Tahoma"/>
            <family val="2"/>
          </rPr>
          <t xml:space="preserve">
</t>
        </r>
        <r>
          <rPr>
            <sz val="9"/>
            <color rgb="FF000000"/>
            <rFont val="Tahoma"/>
            <family val="2"/>
          </rPr>
          <t>Include SACWIS or data system improvements</t>
        </r>
      </text>
    </comment>
    <comment ref="B75" authorId="0" shapeId="0" xr:uid="{00000000-0006-0000-0100-00000B000000}">
      <text>
        <r>
          <rPr>
            <b/>
            <sz val="9"/>
            <color rgb="FF000000"/>
            <rFont val="Tahoma"/>
            <family val="2"/>
          </rPr>
          <t>Erin FlynnBlair:</t>
        </r>
        <r>
          <rPr>
            <sz val="9"/>
            <color rgb="FF000000"/>
            <rFont val="Tahoma"/>
            <family val="2"/>
          </rPr>
          <t xml:space="preserve">
</t>
        </r>
        <r>
          <rPr>
            <sz val="9"/>
            <color rgb="FF000000"/>
            <rFont val="Tahoma"/>
            <family val="2"/>
          </rPr>
          <t xml:space="preserve">enter the indirect cost as a decimal, for example, .15 if the rate is 15%
</t>
        </r>
      </text>
    </comment>
    <comment ref="F75" authorId="0" shapeId="0" xr:uid="{00000000-0006-0000-0100-00000C000000}">
      <text>
        <r>
          <rPr>
            <b/>
            <sz val="9"/>
            <color rgb="FF000000"/>
            <rFont val="Tahoma"/>
            <family val="2"/>
          </rPr>
          <t>Erin FlynnBlair:</t>
        </r>
        <r>
          <rPr>
            <sz val="9"/>
            <color rgb="FF000000"/>
            <rFont val="Tahoma"/>
            <family val="2"/>
          </rPr>
          <t xml:space="preserve">
</t>
        </r>
        <r>
          <rPr>
            <sz val="9"/>
            <color rgb="FF000000"/>
            <rFont val="Tahoma"/>
            <family val="2"/>
          </rPr>
          <t xml:space="preserve">enter the indirect cost as a decimal, for example, .15 if the rate is 15%
</t>
        </r>
      </text>
    </comment>
    <comment ref="J75" authorId="0" shapeId="0" xr:uid="{00000000-0006-0000-0100-00000D000000}">
      <text>
        <r>
          <rPr>
            <b/>
            <sz val="9"/>
            <color rgb="FF000000"/>
            <rFont val="Tahoma"/>
            <family val="2"/>
          </rPr>
          <t>Erin FlynnBlair:</t>
        </r>
        <r>
          <rPr>
            <sz val="9"/>
            <color rgb="FF000000"/>
            <rFont val="Tahoma"/>
            <family val="2"/>
          </rPr>
          <t xml:space="preserve">
</t>
        </r>
        <r>
          <rPr>
            <sz val="9"/>
            <color rgb="FF000000"/>
            <rFont val="Tahoma"/>
            <family val="2"/>
          </rPr>
          <t xml:space="preserve">enter the indirect cost as a decimal, for example, .15 if the rate is 15%
</t>
        </r>
      </text>
    </comment>
    <comment ref="A96" authorId="0" shapeId="0" xr:uid="{00000000-0006-0000-0100-00000E000000}">
      <text>
        <r>
          <rPr>
            <b/>
            <sz val="9"/>
            <color rgb="FF000000"/>
            <rFont val="Tahoma"/>
            <family val="2"/>
          </rPr>
          <t>Erin FlynnBlair:</t>
        </r>
        <r>
          <rPr>
            <sz val="9"/>
            <color rgb="FF000000"/>
            <rFont val="Tahoma"/>
            <family val="2"/>
          </rPr>
          <t xml:space="preserve">
</t>
        </r>
        <r>
          <rPr>
            <sz val="9"/>
            <color rgb="FF000000"/>
            <rFont val="Tahoma"/>
            <family val="2"/>
          </rPr>
          <t>training staff who work with state staff, as opposed to training for programs, which is included in program budgets</t>
        </r>
      </text>
    </comment>
    <comment ref="B120" authorId="0" shapeId="0" xr:uid="{00000000-0006-0000-0100-00000F000000}">
      <text>
        <r>
          <rPr>
            <b/>
            <sz val="9"/>
            <color rgb="FF000000"/>
            <rFont val="Tahoma"/>
            <family val="2"/>
          </rPr>
          <t>Erin FlynnBlair:</t>
        </r>
        <r>
          <rPr>
            <sz val="9"/>
            <color rgb="FF000000"/>
            <rFont val="Tahoma"/>
            <family val="2"/>
          </rPr>
          <t xml:space="preserve">
</t>
        </r>
        <r>
          <rPr>
            <sz val="9"/>
            <color rgb="FF000000"/>
            <rFont val="Tahoma"/>
            <family val="2"/>
          </rPr>
          <t xml:space="preserve">enter the indirect cost as a decimal, for example, .15 if the rate is 15%
</t>
        </r>
      </text>
    </comment>
    <comment ref="F120" authorId="0" shapeId="0" xr:uid="{00000000-0006-0000-0100-000010000000}">
      <text>
        <r>
          <rPr>
            <b/>
            <sz val="9"/>
            <color indexed="81"/>
            <rFont val="Tahoma"/>
            <family val="2"/>
          </rPr>
          <t>Erin FlynnBlair:</t>
        </r>
        <r>
          <rPr>
            <sz val="9"/>
            <color indexed="81"/>
            <rFont val="Tahoma"/>
            <family val="2"/>
          </rPr>
          <t xml:space="preserve">
enter the indirect cost as a decimal, for example, .15 if the rate is 15%
</t>
        </r>
      </text>
    </comment>
    <comment ref="J120" authorId="0" shapeId="0" xr:uid="{00000000-0006-0000-0100-000011000000}">
      <text>
        <r>
          <rPr>
            <b/>
            <sz val="9"/>
            <color indexed="81"/>
            <rFont val="Tahoma"/>
            <family val="2"/>
          </rPr>
          <t>Erin FlynnBlair:</t>
        </r>
        <r>
          <rPr>
            <sz val="9"/>
            <color indexed="81"/>
            <rFont val="Tahoma"/>
            <family val="2"/>
          </rPr>
          <t xml:space="preserve">
enter the indirect cost as a decimal, for example, .15 if the rate is 15%
</t>
        </r>
      </text>
    </comment>
  </commentList>
</comments>
</file>

<file path=xl/sharedStrings.xml><?xml version="1.0" encoding="utf-8"?>
<sst xmlns="http://schemas.openxmlformats.org/spreadsheetml/2006/main" count="441" uniqueCount="206">
  <si>
    <t>Data &amp; Evaluation</t>
  </si>
  <si>
    <t>YEAR 1</t>
  </si>
  <si>
    <t>YEAR 2</t>
  </si>
  <si>
    <t>Year 1</t>
  </si>
  <si>
    <t>Year 2</t>
  </si>
  <si>
    <t>Year 3</t>
  </si>
  <si>
    <t>Total Direct Costs</t>
  </si>
  <si>
    <t>COSTS</t>
  </si>
  <si>
    <t>Staffing Costs</t>
  </si>
  <si>
    <t xml:space="preserve">Indirect Costs at </t>
  </si>
  <si>
    <t>Annual Sal &amp; FB</t>
  </si>
  <si>
    <t>Total Program Costs</t>
  </si>
  <si>
    <t>Federal</t>
  </si>
  <si>
    <t>County</t>
  </si>
  <si>
    <t>City</t>
  </si>
  <si>
    <t>School District</t>
  </si>
  <si>
    <t>Private</t>
  </si>
  <si>
    <t>Other</t>
  </si>
  <si>
    <t>Total</t>
  </si>
  <si>
    <t>Fiscal Year</t>
  </si>
  <si>
    <t>Cash</t>
  </si>
  <si>
    <t>Ranges for Dropdowns</t>
  </si>
  <si>
    <t>Funding Sources</t>
  </si>
  <si>
    <t>State Medicaid</t>
  </si>
  <si>
    <t xml:space="preserve">State </t>
  </si>
  <si>
    <t>In Kind Staffing</t>
  </si>
  <si>
    <t>In Kind Facilities</t>
  </si>
  <si>
    <t>In Kind Other</t>
  </si>
  <si>
    <t>Type_of_Funding</t>
  </si>
  <si>
    <t xml:space="preserve"> </t>
  </si>
  <si>
    <t>FY 2018</t>
  </si>
  <si>
    <t>FY 2019</t>
  </si>
  <si>
    <t>FY 2020</t>
  </si>
  <si>
    <t>FY 2021</t>
  </si>
  <si>
    <t>FY 2022</t>
  </si>
  <si>
    <t>Program Name</t>
  </si>
  <si>
    <t>Description</t>
  </si>
  <si>
    <t>Programs:</t>
  </si>
  <si>
    <t>Total Programs</t>
  </si>
  <si>
    <t>Total Budget</t>
  </si>
  <si>
    <t>Three-Year Total</t>
  </si>
  <si>
    <t>Supervisor</t>
  </si>
  <si>
    <t>FY 2023</t>
  </si>
  <si>
    <t>FY 2024</t>
  </si>
  <si>
    <t>Case Management:</t>
  </si>
  <si>
    <t>STAFF</t>
  </si>
  <si>
    <t>Total Staff Costs</t>
  </si>
  <si>
    <t>OTHER DIRECT COSTS</t>
  </si>
  <si>
    <t>Data System Costs</t>
  </si>
  <si>
    <t>Contracted Services</t>
  </si>
  <si>
    <t>Training</t>
  </si>
  <si>
    <t>Total Other Direct Costs</t>
  </si>
  <si>
    <t>Annual Costs</t>
  </si>
  <si>
    <t xml:space="preserve">  Training</t>
  </si>
  <si>
    <t xml:space="preserve">  Evaluation</t>
  </si>
  <si>
    <t xml:space="preserve">  CQI</t>
  </si>
  <si>
    <t>Contract Monitoring</t>
  </si>
  <si>
    <t>Continuous Quality Improvement</t>
  </si>
  <si>
    <t>Policy</t>
  </si>
  <si>
    <t xml:space="preserve">  Other (list)</t>
  </si>
  <si>
    <t>Administration and Planning</t>
  </si>
  <si>
    <t xml:space="preserve">Training </t>
  </si>
  <si>
    <t>Administration</t>
  </si>
  <si>
    <t>FMAP</t>
  </si>
  <si>
    <t>IV-E Revenue</t>
  </si>
  <si>
    <t>IV-E Billable Costs</t>
  </si>
  <si>
    <t>State IV-E Match Costs</t>
  </si>
  <si>
    <t>Total State Costs</t>
  </si>
  <si>
    <t>Planning Assumptions</t>
  </si>
  <si>
    <t>Cases/Case Aide</t>
  </si>
  <si>
    <t>ADMINISTRATION</t>
  </si>
  <si>
    <t>TRAINING</t>
  </si>
  <si>
    <t>TOTAL TRAINING COSTS</t>
  </si>
  <si>
    <t>Medicaid</t>
  </si>
  <si>
    <t>REVENUE</t>
  </si>
  <si>
    <t>EXPENSES</t>
  </si>
  <si>
    <t>Total Program Expenses</t>
  </si>
  <si>
    <t>REVENUES</t>
  </si>
  <si>
    <t>Grand Total Costs</t>
  </si>
  <si>
    <t>Administrative Costs</t>
  </si>
  <si>
    <t>Enter percent as a decimal (for 50%, enter .5)</t>
  </si>
  <si>
    <t>Total Direct Training Costs</t>
  </si>
  <si>
    <t>Projected Number Year 1</t>
  </si>
  <si>
    <t>Projected Number Year 2</t>
  </si>
  <si>
    <t>Projected Number Year 3</t>
  </si>
  <si>
    <t>Uptake Rate</t>
  </si>
  <si>
    <t>Program 1</t>
  </si>
  <si>
    <t>Program 2</t>
  </si>
  <si>
    <t>Program 4</t>
  </si>
  <si>
    <t>Use the following chart to capture costs involved in state administration of Family First Prevention Services</t>
  </si>
  <si>
    <t>TOTAL - FAMILIES SERVED BY FAMILY PROGRAMS</t>
  </si>
  <si>
    <t>TOTAL - CHILDREN SERVED BY CHILD PROGRAMS</t>
  </si>
  <si>
    <t>Program 5</t>
  </si>
  <si>
    <t>% Eligible-Age</t>
  </si>
  <si>
    <t>% Eligible Risk Factor(s)</t>
  </si>
  <si>
    <t>IV-E Claiming</t>
  </si>
  <si>
    <t>Program 3</t>
  </si>
  <si>
    <t>Level of Evidence</t>
  </si>
  <si>
    <t>TANF</t>
  </si>
  <si>
    <t>SSBG</t>
  </si>
  <si>
    <t>Other Federal</t>
  </si>
  <si>
    <t>IV-B</t>
  </si>
  <si>
    <t>Total Other Federal Revenues</t>
  </si>
  <si>
    <t>Training Costs</t>
  </si>
  <si>
    <t>Program Revenues</t>
  </si>
  <si>
    <t>Fed Block Grant Revenue</t>
  </si>
  <si>
    <t>Total Fed Block Grant</t>
  </si>
  <si>
    <t>IV- Billable Costs</t>
  </si>
  <si>
    <t>Total IV-E</t>
  </si>
  <si>
    <t>Total State IV-E Match Costs</t>
  </si>
  <si>
    <t>Total Existing State Spending</t>
  </si>
  <si>
    <t>Total New State Costs</t>
  </si>
  <si>
    <t>Program</t>
  </si>
  <si>
    <t>% of Total Spending</t>
  </si>
  <si>
    <t>Well Supported</t>
  </si>
  <si>
    <t>Supported</t>
  </si>
  <si>
    <t>Promising</t>
  </si>
  <si>
    <t>Not Yet Rated</t>
  </si>
  <si>
    <t xml:space="preserve">Year 3 </t>
  </si>
  <si>
    <t>Total Supported</t>
  </si>
  <si>
    <t>Total Promising</t>
  </si>
  <si>
    <t>Total Not Yet Rated</t>
  </si>
  <si>
    <t>Total All Programs</t>
  </si>
  <si>
    <t>Enter avg # of weeks families receive EBP</t>
  </si>
  <si>
    <t>State</t>
  </si>
  <si>
    <t>FY 14 - BASELINE YEAR</t>
  </si>
  <si>
    <t>Total MOE</t>
  </si>
  <si>
    <t>MOE SPENDING</t>
  </si>
  <si>
    <t>Federal Block Grant</t>
  </si>
  <si>
    <t>Total MOE Spending</t>
  </si>
  <si>
    <t>TOTAL - CHILDREN SERVED BY FAMILY PROGRAMS</t>
  </si>
  <si>
    <t>choose from dropdown</t>
  </si>
  <si>
    <t>Well-Supported</t>
  </si>
  <si>
    <t>Total Supported and Well-Supported</t>
  </si>
  <si>
    <r>
      <t xml:space="preserve">Program 1 </t>
    </r>
    <r>
      <rPr>
        <sz val="12"/>
        <rFont val="Arial"/>
        <family val="2"/>
      </rPr>
      <t>- enter name below</t>
    </r>
  </si>
  <si>
    <r>
      <t xml:space="preserve">Program 2 </t>
    </r>
    <r>
      <rPr>
        <sz val="12"/>
        <rFont val="Arial"/>
        <family val="2"/>
      </rPr>
      <t>- enter name below</t>
    </r>
  </si>
  <si>
    <r>
      <t xml:space="preserve">Program 3 </t>
    </r>
    <r>
      <rPr>
        <sz val="12"/>
        <rFont val="Arial"/>
        <family val="2"/>
      </rPr>
      <t>- enter name below</t>
    </r>
  </si>
  <si>
    <r>
      <t xml:space="preserve">Program 4 </t>
    </r>
    <r>
      <rPr>
        <sz val="12"/>
        <rFont val="Arial"/>
        <family val="2"/>
      </rPr>
      <t>- enter name below</t>
    </r>
  </si>
  <si>
    <r>
      <t xml:space="preserve">Program 5 </t>
    </r>
    <r>
      <rPr>
        <sz val="12"/>
        <rFont val="Arial"/>
        <family val="2"/>
      </rPr>
      <t>- enter name below</t>
    </r>
  </si>
  <si>
    <t>YEAR 3</t>
  </si>
  <si>
    <t>These numbers should match the per participant cost on the separate Detail Budget Sheet or from other documented sources. See Guide for more information.</t>
  </si>
  <si>
    <t>Evidence Status</t>
  </si>
  <si>
    <t>Column1</t>
  </si>
  <si>
    <t>State Spending</t>
  </si>
  <si>
    <t>Placement Costs</t>
  </si>
  <si>
    <t xml:space="preserve">Average per diem administrative costs (state) </t>
  </si>
  <si>
    <t>Average total per diem placement costs (state)</t>
  </si>
  <si>
    <t>Total per diem costs (state)</t>
  </si>
  <si>
    <t>Average length of stay</t>
  </si>
  <si>
    <t>TOTAL - CHILDREN SERVED BY ALL PROGRAMS</t>
  </si>
  <si>
    <t>WORKSHEET 1: PROJECTED NUMBERS SERVED</t>
  </si>
  <si>
    <t>WORKSHEET 2: ADMINSTRATIVE AND TRAINING BUDGET</t>
  </si>
  <si>
    <r>
      <t>Travel</t>
    </r>
    <r>
      <rPr>
        <sz val="12"/>
        <rFont val="Arial"/>
        <family val="2"/>
      </rPr>
      <t xml:space="preserve"> (describe below)</t>
    </r>
  </si>
  <si>
    <r>
      <t xml:space="preserve">Other </t>
    </r>
    <r>
      <rPr>
        <sz val="12"/>
        <rFont val="Arial"/>
        <family val="2"/>
      </rPr>
      <t>(list)</t>
    </r>
  </si>
  <si>
    <t>TOTAL ADMINISTRATIVE COSTS</t>
  </si>
  <si>
    <t>TOTAL ADMINISTRATIVE AND TRAINING COSTS</t>
  </si>
  <si>
    <t>TOTAL ADMINISTRATIVE AND TRAINING REVENUE</t>
  </si>
  <si>
    <t>WORKSHEET 4.1: TOTAL THREE-YEAR COSTS</t>
  </si>
  <si>
    <t>WORKSHEET 4.2: THREE-YEAR BUDGET WITH REVENUE</t>
  </si>
  <si>
    <t>WORKSHEET 4.4: MAINTENANCE OF EFFORT</t>
  </si>
  <si>
    <t>WORKSHEET 4.3: STATE SPEND BY EVIDENCE</t>
  </si>
  <si>
    <t>State Match for IV-E</t>
  </si>
  <si>
    <t>Projected # of Families Participating in Programs</t>
  </si>
  <si>
    <t>Total Well Supported</t>
  </si>
  <si>
    <t>WORKSHEET 5: PROJECTED SAVINGS</t>
  </si>
  <si>
    <t># of reduced days in care to break even</t>
  </si>
  <si>
    <t>Approximate number of children avoiding care to break even</t>
  </si>
  <si>
    <t>Candidates for FC - # of families</t>
  </si>
  <si>
    <t xml:space="preserve">Candidates for FC - # of children </t>
  </si>
  <si>
    <t>Total families served</t>
  </si>
  <si>
    <t>Average weeks served</t>
  </si>
  <si>
    <t>Total weeks of dervice</t>
  </si>
  <si>
    <t>Cases/Caseworker</t>
  </si>
  <si>
    <t>Caseworkers/Supervisor</t>
  </si>
  <si>
    <t>Caseworker</t>
  </si>
  <si>
    <t>Case aide</t>
  </si>
  <si>
    <t>IV-E revenue</t>
  </si>
  <si>
    <t>State IV-E match costs</t>
  </si>
  <si>
    <t>FTEs</t>
  </si>
  <si>
    <t>If more than one position is involved in the various functions (Policy, Admin. &amp; Planning, etc.), specify on separate lines.</t>
  </si>
  <si>
    <t>Total fed block grant</t>
  </si>
  <si>
    <t>State costs</t>
  </si>
  <si>
    <t>Pulled from workheet 1</t>
  </si>
  <si>
    <t>Enter caseworker-to-case ratio</t>
  </si>
  <si>
    <t>Enter case aide-to-case ratio</t>
  </si>
  <si>
    <t>Enter supervisor-to-caseworker ratio</t>
  </si>
  <si>
    <t># of participants served</t>
  </si>
  <si>
    <t>Cost per participant</t>
  </si>
  <si>
    <t>% eligible families</t>
  </si>
  <si>
    <t>Medicaid billable costs</t>
  </si>
  <si>
    <t>Federal Medicaid revenue</t>
  </si>
  <si>
    <t>These numbers will pull in and should match the targets set on Worksheet 1: Projected Numbers Served.</t>
  </si>
  <si>
    <t>Existing state spending</t>
  </si>
  <si>
    <t>New state costs</t>
  </si>
  <si>
    <t>Total state IV-E match years 1–3</t>
  </si>
  <si>
    <t>TOTAL - FAMILIES SERVED BY ALL PROGRAMS</t>
  </si>
  <si>
    <t>AGENCY NAME:</t>
  </si>
  <si>
    <t>WORKSHEET 3.1: PROGRAM BUDGET</t>
  </si>
  <si>
    <t>WORKSHEET 3.2: PROGRAM BUDGET</t>
  </si>
  <si>
    <t>WORKSHEET 3.3: PROGRAM BUDGET</t>
  </si>
  <si>
    <t>WORKSHEET 3.4: PROGRAM BUDGET</t>
  </si>
  <si>
    <t>WORKSHEET 3.5: PROGRAM BUDGET</t>
  </si>
  <si>
    <t>Projected # of Candidates for Foster Care</t>
  </si>
  <si>
    <t>Eligible candidates for FC - families</t>
  </si>
  <si>
    <t>Eligible candidates for FC - children</t>
  </si>
  <si>
    <t>For lines 9 - 32, enter data for families or children for each program but not 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</si>
</sst>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0;;;@"/>
    <numFmt numFmtId="168" formatCode="_(&quot;$&quot;* #,##0_);_(&quot;$&quot;* \(#,##0\);_(&quot;$&quot;* &quot;-&quot;??_);_(@_)"/>
  </numFmts>
  <fonts count="39" x14ac:knownFonts="1">
    <font>
      <sz val="10"/>
      <name val="Verdana"/>
    </font>
    <font>
      <sz val="8"/>
      <name val="Verdana"/>
      <family val="2"/>
    </font>
    <font>
      <u/>
      <sz val="10"/>
      <color theme="10"/>
      <name val="Verdana"/>
      <family val="2"/>
    </font>
    <font>
      <u/>
      <sz val="10"/>
      <color theme="11"/>
      <name val="Verdana"/>
      <family val="2"/>
    </font>
    <font>
      <b/>
      <sz val="12"/>
      <color theme="0"/>
      <name val="Arial"/>
      <family val="2"/>
    </font>
    <font>
      <sz val="12"/>
      <color theme="0"/>
      <name val="Arial"/>
      <family val="2"/>
    </font>
    <font>
      <b/>
      <sz val="12"/>
      <name val="Arial"/>
      <family val="2"/>
    </font>
    <font>
      <sz val="12"/>
      <name val="Arial"/>
      <family val="2"/>
    </font>
    <font>
      <b/>
      <sz val="12"/>
      <color rgb="FF595959"/>
      <name val="Arial"/>
      <family val="2"/>
    </font>
    <font>
      <sz val="12"/>
      <color rgb="FF595959"/>
      <name val="Arial"/>
      <family val="2"/>
    </font>
    <font>
      <sz val="10"/>
      <name val="Arial"/>
      <family val="2"/>
    </font>
    <font>
      <b/>
      <sz val="10"/>
      <name val="Arial"/>
      <family val="2"/>
    </font>
    <font>
      <b/>
      <sz val="12"/>
      <color theme="1"/>
      <name val="Arial"/>
      <family val="2"/>
    </font>
    <font>
      <sz val="12"/>
      <color theme="1"/>
      <name val="Arial"/>
      <family val="2"/>
    </font>
    <font>
      <sz val="10"/>
      <name val="Verdana"/>
      <family val="2"/>
    </font>
    <font>
      <sz val="10"/>
      <color rgb="FF00B050"/>
      <name val="Arial"/>
      <family val="2"/>
    </font>
    <font>
      <sz val="10"/>
      <color rgb="FFFF0000"/>
      <name val="Arial"/>
      <family val="2"/>
    </font>
    <font>
      <sz val="10"/>
      <color rgb="FFFF0000"/>
      <name val="Verdana"/>
      <family val="2"/>
    </font>
    <font>
      <sz val="10"/>
      <name val="Verdana"/>
      <family val="2"/>
    </font>
    <font>
      <b/>
      <sz val="10"/>
      <name val="Verdana"/>
      <family val="2"/>
    </font>
    <font>
      <sz val="9"/>
      <color indexed="81"/>
      <name val="Tahoma"/>
      <family val="2"/>
    </font>
    <font>
      <b/>
      <sz val="9"/>
      <color indexed="81"/>
      <name val="Tahoma"/>
      <family val="2"/>
    </font>
    <font>
      <sz val="12"/>
      <color theme="3"/>
      <name val="Arial"/>
      <family val="2"/>
    </font>
    <font>
      <b/>
      <u/>
      <sz val="10"/>
      <name val="Arial"/>
      <family val="2"/>
    </font>
    <font>
      <sz val="11"/>
      <color theme="1"/>
      <name val="Arial"/>
      <family val="2"/>
    </font>
    <font>
      <b/>
      <sz val="11"/>
      <color theme="1"/>
      <name val="Arial"/>
      <family val="2"/>
    </font>
    <font>
      <b/>
      <sz val="10"/>
      <color theme="1"/>
      <name val="Arial"/>
      <family val="2"/>
    </font>
    <font>
      <sz val="10"/>
      <color theme="1"/>
      <name val="Arial"/>
      <family val="2"/>
    </font>
    <font>
      <sz val="12"/>
      <color rgb="FFFF0000"/>
      <name val="Arial"/>
      <family val="2"/>
    </font>
    <font>
      <b/>
      <sz val="9"/>
      <color rgb="FF000000"/>
      <name val="Tahoma"/>
      <family val="2"/>
    </font>
    <font>
      <sz val="9"/>
      <color rgb="FF000000"/>
      <name val="Tahoma"/>
      <family val="2"/>
    </font>
    <font>
      <b/>
      <sz val="12"/>
      <color theme="3"/>
      <name val="Arial"/>
      <family val="2"/>
    </font>
    <font>
      <sz val="11"/>
      <color theme="3"/>
      <name val="Arial"/>
      <family val="2"/>
    </font>
    <font>
      <sz val="9"/>
      <name val="Arial"/>
      <family val="2"/>
    </font>
    <font>
      <b/>
      <sz val="9"/>
      <name val="Arial"/>
      <family val="2"/>
    </font>
    <font>
      <sz val="10"/>
      <color theme="3"/>
      <name val="Arial"/>
      <family val="2"/>
    </font>
    <font>
      <b/>
      <u/>
      <sz val="12"/>
      <name val="Arial"/>
      <family val="2"/>
    </font>
    <font>
      <sz val="12"/>
      <color theme="5"/>
      <name val="Arial Narrow"/>
      <family val="2"/>
      <scheme val="major"/>
    </font>
    <font>
      <sz val="11"/>
      <color theme="5"/>
      <name val="Arial Narrow"/>
      <family val="2"/>
      <scheme val="major"/>
    </font>
  </fonts>
  <fills count="15">
    <fill>
      <patternFill patternType="none"/>
    </fill>
    <fill>
      <patternFill patternType="gray125"/>
    </fill>
    <fill>
      <patternFill patternType="solid">
        <fgColor rgb="FFDA5521"/>
        <bgColor indexed="64"/>
      </patternFill>
    </fill>
    <fill>
      <patternFill patternType="solid">
        <fgColor rgb="FFF7EED4"/>
        <bgColor indexed="64"/>
      </patternFill>
    </fill>
    <fill>
      <patternFill patternType="solid">
        <fgColor rgb="FF59595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bgColor indexed="64"/>
      </patternFill>
    </fill>
    <fill>
      <patternFill patternType="solid">
        <fgColor theme="9" tint="-0.249977111117893"/>
        <bgColor indexed="64"/>
      </patternFill>
    </fill>
    <fill>
      <patternFill patternType="solid">
        <fgColor theme="5"/>
        <bgColor indexed="64"/>
      </patternFill>
    </fill>
    <fill>
      <patternFill patternType="solid">
        <fgColor rgb="FFF0DFAC"/>
        <bgColor indexed="64"/>
      </patternFill>
    </fill>
    <fill>
      <patternFill patternType="solid">
        <fgColor theme="5" tint="0.59999389629810485"/>
        <bgColor indexed="64"/>
      </patternFill>
    </fill>
    <fill>
      <patternFill patternType="solid">
        <fgColor theme="0" tint="-0.14996795556505021"/>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diagonal/>
    </border>
    <border>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diagonal/>
    </border>
  </borders>
  <cellStyleXfs count="2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52">
    <xf numFmtId="0" fontId="0" fillId="0" borderId="0" xfId="0"/>
    <xf numFmtId="1" fontId="5" fillId="2" borderId="0" xfId="0" applyNumberFormat="1" applyFont="1" applyFill="1"/>
    <xf numFmtId="1" fontId="7" fillId="0" borderId="0" xfId="0" applyNumberFormat="1" applyFont="1"/>
    <xf numFmtId="1" fontId="6" fillId="0" borderId="0" xfId="0" applyNumberFormat="1" applyFont="1"/>
    <xf numFmtId="1" fontId="9" fillId="3" borderId="0" xfId="0" applyNumberFormat="1" applyFont="1" applyFill="1"/>
    <xf numFmtId="0" fontId="10" fillId="0" borderId="0" xfId="0" applyFont="1"/>
    <xf numFmtId="0" fontId="10" fillId="0" borderId="0" xfId="0" applyFont="1" applyFill="1"/>
    <xf numFmtId="0" fontId="18" fillId="0" borderId="0" xfId="0" applyFont="1"/>
    <xf numFmtId="1" fontId="4" fillId="0" borderId="0" xfId="0" applyNumberFormat="1" applyFont="1" applyFill="1"/>
    <xf numFmtId="1" fontId="5" fillId="0" borderId="0" xfId="0" applyNumberFormat="1" applyFont="1" applyFill="1"/>
    <xf numFmtId="2" fontId="5" fillId="0" borderId="0" xfId="0" applyNumberFormat="1" applyFont="1" applyFill="1"/>
    <xf numFmtId="164" fontId="5" fillId="0" borderId="0" xfId="0" applyNumberFormat="1" applyFont="1" applyFill="1"/>
    <xf numFmtId="165" fontId="5" fillId="0" borderId="0" xfId="0" applyNumberFormat="1" applyFont="1" applyFill="1"/>
    <xf numFmtId="0" fontId="10" fillId="0" borderId="0" xfId="0" applyFont="1" applyBorder="1"/>
    <xf numFmtId="1" fontId="9" fillId="0" borderId="0" xfId="0" applyNumberFormat="1" applyFont="1" applyFill="1"/>
    <xf numFmtId="1" fontId="8" fillId="0" borderId="0" xfId="0" applyNumberFormat="1" applyFont="1" applyFill="1" applyBorder="1" applyAlignment="1">
      <alignment horizontal="left"/>
    </xf>
    <xf numFmtId="1" fontId="6" fillId="0" borderId="0" xfId="0" applyNumberFormat="1" applyFont="1" applyFill="1"/>
    <xf numFmtId="2" fontId="7" fillId="0" borderId="0" xfId="0" applyNumberFormat="1" applyFont="1" applyFill="1"/>
    <xf numFmtId="1" fontId="7" fillId="0" borderId="0" xfId="0" applyNumberFormat="1" applyFont="1" applyFill="1"/>
    <xf numFmtId="0" fontId="14" fillId="0" borderId="0" xfId="0" applyFont="1"/>
    <xf numFmtId="165" fontId="7" fillId="0" borderId="0" xfId="0" applyNumberFormat="1" applyFont="1" applyFill="1"/>
    <xf numFmtId="2" fontId="27" fillId="0" borderId="0" xfId="0" applyNumberFormat="1" applyFont="1" applyFill="1" applyBorder="1"/>
    <xf numFmtId="2" fontId="5" fillId="0" borderId="0" xfId="0" applyNumberFormat="1" applyFont="1" applyFill="1" applyBorder="1"/>
    <xf numFmtId="1" fontId="7" fillId="0" borderId="0" xfId="0" applyNumberFormat="1" applyFont="1" applyFill="1" applyBorder="1" applyProtection="1">
      <protection locked="0"/>
    </xf>
    <xf numFmtId="0" fontId="11" fillId="0" borderId="0" xfId="0" applyFont="1" applyFill="1"/>
    <xf numFmtId="3" fontId="12" fillId="0" borderId="0" xfId="0" applyNumberFormat="1" applyFont="1" applyFill="1" applyBorder="1" applyAlignment="1">
      <alignment horizontal="center"/>
    </xf>
    <xf numFmtId="1" fontId="28" fillId="0" borderId="0" xfId="0" applyNumberFormat="1" applyFont="1" applyFill="1"/>
    <xf numFmtId="1" fontId="8" fillId="0" borderId="0" xfId="0" applyNumberFormat="1" applyFont="1" applyFill="1" applyBorder="1" applyAlignment="1" applyProtection="1">
      <alignment horizontal="center"/>
      <protection locked="0"/>
    </xf>
    <xf numFmtId="1" fontId="10" fillId="7" borderId="0" xfId="0" applyNumberFormat="1" applyFont="1" applyFill="1" applyBorder="1"/>
    <xf numFmtId="0" fontId="0" fillId="0" borderId="0" xfId="0" applyFill="1"/>
    <xf numFmtId="168" fontId="0" fillId="5" borderId="13" xfId="157" applyNumberFormat="1" applyFont="1" applyFill="1" applyBorder="1" applyProtection="1">
      <protection locked="0"/>
    </xf>
    <xf numFmtId="9" fontId="0" fillId="0" borderId="0" xfId="156" applyFont="1" applyFill="1" applyProtection="1">
      <protection locked="0"/>
    </xf>
    <xf numFmtId="1" fontId="5" fillId="0" borderId="0" xfId="0" applyNumberFormat="1" applyFont="1" applyFill="1" applyBorder="1"/>
    <xf numFmtId="44" fontId="15" fillId="0" borderId="0" xfId="157" applyFont="1" applyFill="1" applyBorder="1"/>
    <xf numFmtId="1" fontId="22" fillId="0" borderId="0" xfId="0" applyNumberFormat="1" applyFont="1" applyFill="1" applyBorder="1"/>
    <xf numFmtId="164" fontId="5" fillId="0" borderId="0" xfId="0" applyNumberFormat="1" applyFont="1" applyFill="1" applyBorder="1"/>
    <xf numFmtId="168" fontId="0" fillId="0" borderId="13" xfId="157" applyNumberFormat="1" applyFont="1" applyFill="1" applyBorder="1"/>
    <xf numFmtId="41" fontId="0" fillId="0" borderId="13" xfId="0" applyNumberFormat="1" applyFill="1" applyBorder="1"/>
    <xf numFmtId="3" fontId="16" fillId="0" borderId="0" xfId="0" applyNumberFormat="1" applyFont="1" applyFill="1" applyBorder="1"/>
    <xf numFmtId="168" fontId="10" fillId="0" borderId="0" xfId="0" applyNumberFormat="1" applyFont="1"/>
    <xf numFmtId="168" fontId="19" fillId="0" borderId="26" xfId="157" applyNumberFormat="1" applyFont="1" applyFill="1" applyBorder="1"/>
    <xf numFmtId="2" fontId="4" fillId="0" borderId="22" xfId="0" applyNumberFormat="1" applyFont="1" applyFill="1" applyBorder="1"/>
    <xf numFmtId="1" fontId="4" fillId="0" borderId="22" xfId="0" applyNumberFormat="1" applyFont="1" applyFill="1" applyBorder="1"/>
    <xf numFmtId="168" fontId="25" fillId="0" borderId="13" xfId="157" applyNumberFormat="1" applyFont="1" applyFill="1" applyBorder="1" applyAlignment="1" applyProtection="1">
      <alignment horizontal="center"/>
    </xf>
    <xf numFmtId="168" fontId="24" fillId="0" borderId="0" xfId="157" applyNumberFormat="1" applyFont="1" applyFill="1" applyBorder="1" applyAlignment="1" applyProtection="1">
      <alignment horizontal="center"/>
    </xf>
    <xf numFmtId="168" fontId="5" fillId="0" borderId="0" xfId="157" applyNumberFormat="1" applyFont="1" applyFill="1" applyBorder="1" applyProtection="1"/>
    <xf numFmtId="168" fontId="11" fillId="0" borderId="28" xfId="157" applyNumberFormat="1" applyFont="1" applyFill="1" applyBorder="1" applyProtection="1"/>
    <xf numFmtId="0" fontId="11" fillId="0" borderId="28" xfId="0" applyFont="1" applyFill="1" applyBorder="1" applyProtection="1"/>
    <xf numFmtId="0" fontId="10" fillId="0" borderId="28" xfId="0" applyFont="1" applyFill="1" applyBorder="1" applyProtection="1"/>
    <xf numFmtId="168" fontId="10" fillId="0" borderId="28" xfId="157" applyNumberFormat="1" applyFont="1" applyFill="1" applyBorder="1" applyAlignment="1" applyProtection="1">
      <alignment horizontal="center" vertical="center"/>
    </xf>
    <xf numFmtId="168" fontId="10" fillId="0" borderId="28" xfId="157" applyNumberFormat="1" applyFont="1" applyFill="1" applyBorder="1" applyProtection="1"/>
    <xf numFmtId="168" fontId="16" fillId="0" borderId="28" xfId="157" applyNumberFormat="1" applyFont="1" applyFill="1" applyBorder="1" applyProtection="1"/>
    <xf numFmtId="168" fontId="5" fillId="0" borderId="28" xfId="157" applyNumberFormat="1" applyFont="1" applyFill="1" applyBorder="1" applyProtection="1"/>
    <xf numFmtId="168" fontId="19" fillId="0" borderId="29" xfId="157" applyNumberFormat="1" applyFont="1" applyFill="1" applyBorder="1" applyProtection="1"/>
    <xf numFmtId="1" fontId="7" fillId="9" borderId="1" xfId="0" applyNumberFormat="1" applyFont="1" applyFill="1" applyBorder="1" applyProtection="1">
      <protection locked="0"/>
    </xf>
    <xf numFmtId="1" fontId="6" fillId="0" borderId="1" xfId="0" applyNumberFormat="1" applyFont="1" applyBorder="1"/>
    <xf numFmtId="1" fontId="7" fillId="0" borderId="1" xfId="0" applyNumberFormat="1" applyFont="1" applyBorder="1"/>
    <xf numFmtId="1" fontId="9" fillId="9" borderId="0" xfId="0" applyNumberFormat="1" applyFont="1" applyFill="1"/>
    <xf numFmtId="1" fontId="9" fillId="6" borderId="0" xfId="0" applyNumberFormat="1" applyFont="1" applyFill="1"/>
    <xf numFmtId="1" fontId="7" fillId="6" borderId="0" xfId="0" applyNumberFormat="1" applyFont="1" applyFill="1"/>
    <xf numFmtId="0" fontId="5" fillId="10" borderId="0" xfId="0" applyFont="1" applyFill="1" applyBorder="1"/>
    <xf numFmtId="0" fontId="5" fillId="9" borderId="0" xfId="0" applyFont="1" applyFill="1" applyBorder="1"/>
    <xf numFmtId="2" fontId="6" fillId="0" borderId="1" xfId="0" applyNumberFormat="1" applyFont="1" applyBorder="1"/>
    <xf numFmtId="2" fontId="7" fillId="0" borderId="1" xfId="0" applyNumberFormat="1" applyFont="1" applyBorder="1"/>
    <xf numFmtId="1" fontId="7" fillId="5" borderId="1" xfId="0" applyNumberFormat="1" applyFont="1" applyFill="1" applyBorder="1" applyProtection="1">
      <protection locked="0"/>
    </xf>
    <xf numFmtId="2" fontId="7" fillId="5" borderId="1" xfId="0" applyNumberFormat="1" applyFont="1" applyFill="1" applyBorder="1" applyProtection="1">
      <protection locked="0"/>
    </xf>
    <xf numFmtId="1" fontId="7" fillId="9" borderId="1" xfId="0" applyNumberFormat="1" applyFont="1" applyFill="1" applyBorder="1" applyProtection="1"/>
    <xf numFmtId="2" fontId="5" fillId="7" borderId="0" xfId="0" applyNumberFormat="1" applyFont="1" applyFill="1" applyBorder="1"/>
    <xf numFmtId="9" fontId="0" fillId="5" borderId="13" xfId="156" applyFont="1" applyFill="1" applyBorder="1" applyProtection="1">
      <protection locked="0"/>
    </xf>
    <xf numFmtId="9" fontId="15" fillId="0" borderId="0" xfId="156" applyFont="1" applyFill="1" applyBorder="1"/>
    <xf numFmtId="9" fontId="16" fillId="0" borderId="0" xfId="156" applyFont="1" applyFill="1" applyBorder="1"/>
    <xf numFmtId="1" fontId="6" fillId="5" borderId="1" xfId="0" applyNumberFormat="1" applyFont="1" applyFill="1" applyBorder="1" applyProtection="1">
      <protection locked="0"/>
    </xf>
    <xf numFmtId="9" fontId="7" fillId="5" borderId="1" xfId="156" applyFont="1" applyFill="1" applyBorder="1" applyProtection="1">
      <protection locked="0"/>
    </xf>
    <xf numFmtId="1" fontId="7" fillId="0" borderId="1" xfId="0" applyNumberFormat="1" applyFont="1" applyBorder="1" applyProtection="1"/>
    <xf numFmtId="1" fontId="6" fillId="0" borderId="1" xfId="0" applyNumberFormat="1" applyFont="1" applyBorder="1" applyProtection="1"/>
    <xf numFmtId="1" fontId="6" fillId="9" borderId="1" xfId="0" applyNumberFormat="1" applyFont="1" applyFill="1" applyBorder="1" applyProtection="1"/>
    <xf numFmtId="2" fontId="7" fillId="9" borderId="1" xfId="0" applyNumberFormat="1" applyFont="1" applyFill="1" applyBorder="1" applyProtection="1"/>
    <xf numFmtId="1" fontId="8" fillId="9" borderId="1" xfId="0" applyNumberFormat="1" applyFont="1" applyFill="1" applyBorder="1" applyProtection="1"/>
    <xf numFmtId="2" fontId="6" fillId="0" borderId="1" xfId="0" applyNumberFormat="1" applyFont="1" applyBorder="1" applyProtection="1"/>
    <xf numFmtId="2" fontId="7" fillId="0" borderId="1" xfId="0" applyNumberFormat="1" applyFont="1" applyBorder="1" applyProtection="1"/>
    <xf numFmtId="1" fontId="7" fillId="0" borderId="1" xfId="0" applyNumberFormat="1" applyFont="1" applyFill="1" applyBorder="1" applyProtection="1"/>
    <xf numFmtId="1" fontId="8" fillId="0" borderId="0" xfId="0" applyNumberFormat="1" applyFont="1" applyFill="1" applyBorder="1" applyAlignment="1" applyProtection="1">
      <alignment horizontal="left"/>
    </xf>
    <xf numFmtId="1" fontId="7" fillId="0" borderId="16" xfId="0" applyNumberFormat="1" applyFont="1" applyFill="1" applyBorder="1" applyProtection="1"/>
    <xf numFmtId="1" fontId="5" fillId="0" borderId="17" xfId="0" applyNumberFormat="1" applyFont="1" applyFill="1" applyBorder="1" applyProtection="1"/>
    <xf numFmtId="1" fontId="7" fillId="7" borderId="0" xfId="0" applyNumberFormat="1" applyFont="1" applyFill="1" applyBorder="1" applyProtection="1"/>
    <xf numFmtId="1" fontId="5" fillId="7" borderId="19" xfId="0" applyNumberFormat="1" applyFont="1" applyFill="1" applyBorder="1" applyProtection="1"/>
    <xf numFmtId="1" fontId="7" fillId="7" borderId="22" xfId="0" applyNumberFormat="1" applyFont="1" applyFill="1" applyBorder="1" applyProtection="1"/>
    <xf numFmtId="1" fontId="5" fillId="7" borderId="23" xfId="0" applyNumberFormat="1" applyFont="1" applyFill="1" applyBorder="1" applyProtection="1"/>
    <xf numFmtId="1" fontId="8"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1" fontId="7" fillId="0" borderId="0" xfId="0" applyNumberFormat="1" applyFont="1" applyFill="1" applyBorder="1" applyProtection="1"/>
    <xf numFmtId="1" fontId="7" fillId="0" borderId="0" xfId="0" applyNumberFormat="1" applyFont="1" applyFill="1" applyProtection="1"/>
    <xf numFmtId="1" fontId="5" fillId="0" borderId="0" xfId="0" applyNumberFormat="1" applyFont="1" applyFill="1" applyProtection="1"/>
    <xf numFmtId="1" fontId="8" fillId="0" borderId="11" xfId="0" applyNumberFormat="1" applyFont="1" applyFill="1" applyBorder="1" applyAlignment="1" applyProtection="1">
      <alignment horizontal="center"/>
    </xf>
    <xf numFmtId="1" fontId="8" fillId="0" borderId="12" xfId="0" applyNumberFormat="1" applyFont="1" applyFill="1" applyBorder="1" applyAlignment="1" applyProtection="1">
      <alignment horizontal="center"/>
    </xf>
    <xf numFmtId="165" fontId="8" fillId="0" borderId="11" xfId="0" applyNumberFormat="1" applyFont="1" applyFill="1" applyBorder="1" applyAlignment="1" applyProtection="1">
      <alignment horizontal="center"/>
    </xf>
    <xf numFmtId="165" fontId="8" fillId="0" borderId="0" xfId="0" applyNumberFormat="1" applyFont="1" applyFill="1" applyBorder="1" applyAlignment="1" applyProtection="1">
      <alignment horizontal="center"/>
    </xf>
    <xf numFmtId="165" fontId="8" fillId="0" borderId="12" xfId="0" applyNumberFormat="1" applyFont="1" applyFill="1" applyBorder="1" applyAlignment="1" applyProtection="1">
      <alignment horizontal="center"/>
    </xf>
    <xf numFmtId="1" fontId="9" fillId="0" borderId="0" xfId="0" applyNumberFormat="1" applyFont="1" applyFill="1" applyBorder="1" applyProtection="1"/>
    <xf numFmtId="0" fontId="32" fillId="5" borderId="0" xfId="0" applyNumberFormat="1" applyFont="1" applyFill="1" applyBorder="1" applyProtection="1">
      <protection locked="0"/>
    </xf>
    <xf numFmtId="168" fontId="24" fillId="5" borderId="13" xfId="157" applyNumberFormat="1" applyFont="1" applyFill="1" applyBorder="1" applyAlignment="1" applyProtection="1">
      <alignment horizontal="center"/>
      <protection locked="0"/>
    </xf>
    <xf numFmtId="168" fontId="24" fillId="0" borderId="0" xfId="157" applyNumberFormat="1" applyFont="1" applyFill="1" applyBorder="1" applyAlignment="1" applyProtection="1">
      <alignment horizontal="center"/>
      <protection locked="0"/>
    </xf>
    <xf numFmtId="168" fontId="5" fillId="0" borderId="0" xfId="157" applyNumberFormat="1" applyFont="1" applyFill="1" applyBorder="1"/>
    <xf numFmtId="1" fontId="26" fillId="0" borderId="0" xfId="0" applyNumberFormat="1" applyFont="1" applyFill="1" applyProtection="1"/>
    <xf numFmtId="1" fontId="26" fillId="0" borderId="0" xfId="0" applyNumberFormat="1" applyFont="1" applyFill="1" applyBorder="1" applyProtection="1"/>
    <xf numFmtId="1" fontId="22" fillId="0" borderId="0" xfId="0" applyNumberFormat="1" applyFont="1" applyFill="1" applyBorder="1" applyProtection="1"/>
    <xf numFmtId="0" fontId="11" fillId="0" borderId="0" xfId="0" applyFont="1" applyBorder="1" applyProtection="1"/>
    <xf numFmtId="0" fontId="10" fillId="0" borderId="0" xfId="0" applyFont="1" applyBorder="1" applyProtection="1"/>
    <xf numFmtId="0" fontId="11" fillId="0" borderId="24" xfId="0" applyFont="1" applyBorder="1" applyProtection="1"/>
    <xf numFmtId="0" fontId="10" fillId="0" borderId="25" xfId="0" applyFont="1" applyBorder="1" applyProtection="1"/>
    <xf numFmtId="1" fontId="5" fillId="6" borderId="20" xfId="0" applyNumberFormat="1" applyFont="1" applyFill="1" applyBorder="1" applyProtection="1"/>
    <xf numFmtId="0" fontId="10" fillId="6" borderId="13" xfId="0" applyFont="1" applyFill="1" applyBorder="1" applyProtection="1"/>
    <xf numFmtId="0" fontId="10" fillId="0" borderId="20" xfId="0" applyFont="1" applyBorder="1" applyProtection="1"/>
    <xf numFmtId="0" fontId="10" fillId="0" borderId="13" xfId="0" applyFont="1" applyBorder="1" applyProtection="1"/>
    <xf numFmtId="0" fontId="23" fillId="0" borderId="20" xfId="0" applyFont="1" applyBorder="1" applyProtection="1"/>
    <xf numFmtId="0" fontId="11" fillId="0" borderId="20" xfId="0" applyFont="1" applyBorder="1" applyProtection="1"/>
    <xf numFmtId="167" fontId="19" fillId="0" borderId="20" xfId="0" applyNumberFormat="1" applyFont="1" applyFill="1" applyBorder="1" applyProtection="1"/>
    <xf numFmtId="0" fontId="0" fillId="0" borderId="13" xfId="0" applyFill="1" applyBorder="1" applyProtection="1"/>
    <xf numFmtId="167" fontId="0" fillId="0" borderId="20" xfId="0" applyNumberFormat="1" applyFont="1" applyFill="1" applyBorder="1" applyProtection="1"/>
    <xf numFmtId="167" fontId="14" fillId="0" borderId="20" xfId="0" applyNumberFormat="1" applyFont="1" applyFill="1" applyBorder="1" applyProtection="1"/>
    <xf numFmtId="167" fontId="19" fillId="0" borderId="21" xfId="0" applyNumberFormat="1" applyFont="1" applyFill="1" applyBorder="1" applyProtection="1"/>
    <xf numFmtId="0" fontId="0" fillId="0" borderId="26" xfId="0" applyFill="1" applyBorder="1" applyProtection="1"/>
    <xf numFmtId="1" fontId="22" fillId="0" borderId="0" xfId="0" applyNumberFormat="1" applyFont="1" applyFill="1" applyAlignment="1" applyProtection="1">
      <alignment horizontal="left"/>
    </xf>
    <xf numFmtId="0" fontId="5" fillId="0" borderId="0" xfId="0" applyNumberFormat="1" applyFont="1" applyFill="1" applyProtection="1"/>
    <xf numFmtId="0" fontId="10" fillId="0" borderId="16" xfId="0" applyFont="1" applyBorder="1" applyProtection="1"/>
    <xf numFmtId="0" fontId="10" fillId="0" borderId="27" xfId="0" applyFont="1" applyBorder="1" applyProtection="1"/>
    <xf numFmtId="3" fontId="12" fillId="6" borderId="13" xfId="0" applyNumberFormat="1" applyFont="1" applyFill="1" applyBorder="1" applyAlignment="1" applyProtection="1">
      <alignment horizontal="center"/>
    </xf>
    <xf numFmtId="3" fontId="12" fillId="6" borderId="0" xfId="0" applyNumberFormat="1" applyFont="1" applyFill="1" applyBorder="1" applyAlignment="1" applyProtection="1">
      <alignment horizontal="center"/>
    </xf>
    <xf numFmtId="1" fontId="5" fillId="6" borderId="0" xfId="0" applyNumberFormat="1" applyFont="1" applyFill="1" applyBorder="1" applyProtection="1"/>
    <xf numFmtId="0" fontId="10" fillId="6" borderId="0" xfId="0" applyFont="1" applyFill="1" applyBorder="1" applyProtection="1"/>
    <xf numFmtId="3" fontId="24" fillId="0" borderId="13" xfId="0" applyNumberFormat="1" applyFont="1" applyFill="1" applyBorder="1" applyAlignment="1" applyProtection="1">
      <alignment horizontal="center"/>
    </xf>
    <xf numFmtId="3" fontId="24" fillId="0" borderId="0" xfId="0" applyNumberFormat="1" applyFont="1" applyFill="1" applyBorder="1" applyAlignment="1" applyProtection="1">
      <alignment horizontal="center"/>
    </xf>
    <xf numFmtId="1" fontId="5" fillId="0" borderId="0" xfId="0" applyNumberFormat="1" applyFont="1" applyFill="1" applyBorder="1" applyProtection="1"/>
    <xf numFmtId="0" fontId="10" fillId="0" borderId="28" xfId="0" applyFont="1" applyBorder="1" applyProtection="1"/>
    <xf numFmtId="0" fontId="6" fillId="6" borderId="28" xfId="0" applyFont="1" applyFill="1" applyBorder="1" applyAlignment="1" applyProtection="1">
      <alignment horizontal="center" wrapText="1"/>
    </xf>
    <xf numFmtId="0" fontId="0" fillId="0" borderId="0" xfId="0" applyProtection="1"/>
    <xf numFmtId="0" fontId="10" fillId="0" borderId="0" xfId="0" applyFont="1" applyFill="1" applyBorder="1" applyProtection="1"/>
    <xf numFmtId="0" fontId="0" fillId="0" borderId="0" xfId="0" applyFill="1" applyBorder="1" applyProtection="1"/>
    <xf numFmtId="0" fontId="17" fillId="0" borderId="0" xfId="0" applyFont="1" applyFill="1" applyBorder="1" applyProtection="1"/>
    <xf numFmtId="0" fontId="14" fillId="0" borderId="0" xfId="0" applyFont="1" applyFill="1" applyBorder="1" applyProtection="1"/>
    <xf numFmtId="3" fontId="10" fillId="7" borderId="0" xfId="0" applyNumberFormat="1" applyFont="1" applyFill="1" applyProtection="1"/>
    <xf numFmtId="0" fontId="10" fillId="7" borderId="0" xfId="0" applyFont="1" applyFill="1" applyBorder="1" applyProtection="1"/>
    <xf numFmtId="3" fontId="16" fillId="0" borderId="0" xfId="0" applyNumberFormat="1" applyFont="1" applyFill="1" applyProtection="1"/>
    <xf numFmtId="0" fontId="10" fillId="0" borderId="0" xfId="0" applyFont="1" applyFill="1" applyProtection="1"/>
    <xf numFmtId="0" fontId="10" fillId="7" borderId="0" xfId="0" applyFont="1" applyFill="1" applyProtection="1"/>
    <xf numFmtId="165" fontId="5" fillId="0" borderId="0" xfId="0" applyNumberFormat="1" applyFont="1" applyFill="1" applyProtection="1"/>
    <xf numFmtId="0" fontId="10" fillId="0" borderId="13" xfId="0" applyFont="1" applyFill="1" applyBorder="1" applyProtection="1"/>
    <xf numFmtId="0" fontId="0" fillId="0" borderId="13" xfId="0" applyFill="1" applyBorder="1" applyAlignment="1" applyProtection="1">
      <alignment horizontal="center"/>
    </xf>
    <xf numFmtId="168" fontId="14" fillId="0" borderId="13" xfId="157" applyNumberFormat="1" applyFont="1" applyFill="1" applyBorder="1" applyProtection="1"/>
    <xf numFmtId="3" fontId="13" fillId="0" borderId="0" xfId="0" applyNumberFormat="1" applyFont="1" applyFill="1" applyBorder="1" applyAlignment="1" applyProtection="1">
      <alignment horizontal="center"/>
    </xf>
    <xf numFmtId="41" fontId="0" fillId="0" borderId="13" xfId="0" applyNumberFormat="1" applyFill="1" applyBorder="1" applyProtection="1"/>
    <xf numFmtId="1" fontId="8" fillId="9" borderId="1" xfId="0" applyNumberFormat="1" applyFont="1" applyFill="1" applyBorder="1" applyAlignment="1" applyProtection="1">
      <alignment horizontal="center" wrapText="1"/>
    </xf>
    <xf numFmtId="3" fontId="24" fillId="0" borderId="13" xfId="0" applyNumberFormat="1" applyFont="1" applyFill="1" applyBorder="1" applyAlignment="1" applyProtection="1">
      <alignment horizontal="right"/>
    </xf>
    <xf numFmtId="3" fontId="24" fillId="0" borderId="0" xfId="0" applyNumberFormat="1" applyFont="1" applyFill="1" applyBorder="1" applyAlignment="1" applyProtection="1">
      <alignment horizontal="right"/>
    </xf>
    <xf numFmtId="1" fontId="5" fillId="0" borderId="0" xfId="0" applyNumberFormat="1" applyFont="1" applyFill="1" applyBorder="1" applyAlignment="1" applyProtection="1">
      <alignment horizontal="right"/>
    </xf>
    <xf numFmtId="0" fontId="5" fillId="0" borderId="0" xfId="0" applyFont="1" applyFill="1" applyBorder="1"/>
    <xf numFmtId="1" fontId="12" fillId="0" borderId="24" xfId="0" applyNumberFormat="1" applyFont="1" applyFill="1" applyBorder="1" applyProtection="1"/>
    <xf numFmtId="1" fontId="5" fillId="0" borderId="16" xfId="0" applyNumberFormat="1" applyFont="1" applyFill="1" applyBorder="1" applyProtection="1"/>
    <xf numFmtId="1" fontId="22" fillId="0" borderId="16" xfId="0" applyNumberFormat="1" applyFont="1" applyFill="1" applyBorder="1" applyAlignment="1" applyProtection="1">
      <alignment horizontal="left"/>
    </xf>
    <xf numFmtId="0" fontId="5" fillId="0" borderId="16" xfId="0" applyNumberFormat="1" applyFont="1" applyFill="1" applyBorder="1" applyProtection="1"/>
    <xf numFmtId="2" fontId="27" fillId="0" borderId="16" xfId="0" applyNumberFormat="1" applyFont="1" applyFill="1" applyBorder="1" applyProtection="1"/>
    <xf numFmtId="2" fontId="5" fillId="0" borderId="16" xfId="0" applyNumberFormat="1" applyFont="1" applyFill="1" applyBorder="1" applyProtection="1"/>
    <xf numFmtId="1" fontId="7" fillId="0" borderId="17" xfId="0" applyNumberFormat="1" applyFont="1" applyFill="1" applyBorder="1" applyProtection="1"/>
    <xf numFmtId="1" fontId="26" fillId="0" borderId="20" xfId="0" applyNumberFormat="1" applyFont="1" applyFill="1" applyBorder="1" applyProtection="1"/>
    <xf numFmtId="1" fontId="27" fillId="0" borderId="20" xfId="0" applyNumberFormat="1" applyFont="1" applyFill="1" applyBorder="1" applyProtection="1"/>
    <xf numFmtId="168" fontId="10" fillId="0" borderId="0" xfId="157" applyNumberFormat="1" applyFont="1" applyFill="1" applyBorder="1" applyProtection="1"/>
    <xf numFmtId="1" fontId="26" fillId="0" borderId="21" xfId="0" applyNumberFormat="1" applyFont="1" applyFill="1" applyBorder="1" applyProtection="1"/>
    <xf numFmtId="1" fontId="5" fillId="0" borderId="22" xfId="0" applyNumberFormat="1" applyFont="1" applyFill="1" applyBorder="1" applyProtection="1"/>
    <xf numFmtId="1" fontId="31" fillId="0" borderId="0" xfId="0" applyNumberFormat="1" applyFont="1" applyFill="1" applyAlignment="1" applyProtection="1">
      <alignment horizontal="left"/>
    </xf>
    <xf numFmtId="2" fontId="5" fillId="0" borderId="0" xfId="0" applyNumberFormat="1" applyFont="1" applyFill="1" applyBorder="1" applyProtection="1"/>
    <xf numFmtId="164" fontId="5" fillId="0" borderId="0" xfId="0" applyNumberFormat="1" applyFont="1" applyFill="1" applyBorder="1" applyProtection="1"/>
    <xf numFmtId="2" fontId="4" fillId="0" borderId="22" xfId="0" applyNumberFormat="1" applyFont="1" applyFill="1" applyBorder="1" applyProtection="1"/>
    <xf numFmtId="1" fontId="4" fillId="0" borderId="22" xfId="0" applyNumberFormat="1" applyFont="1" applyFill="1" applyBorder="1" applyProtection="1"/>
    <xf numFmtId="168" fontId="10" fillId="5" borderId="0" xfId="157" applyNumberFormat="1" applyFont="1" applyFill="1" applyBorder="1" applyProtection="1">
      <protection locked="0"/>
    </xf>
    <xf numFmtId="1" fontId="31"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2" fontId="26" fillId="0" borderId="0"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xf>
    <xf numFmtId="2" fontId="12" fillId="0" borderId="0" xfId="0" applyNumberFormat="1" applyFont="1" applyFill="1" applyBorder="1" applyAlignment="1" applyProtection="1">
      <alignment horizontal="center"/>
    </xf>
    <xf numFmtId="1" fontId="6" fillId="0" borderId="19" xfId="0" applyNumberFormat="1" applyFont="1" applyFill="1" applyBorder="1" applyAlignment="1" applyProtection="1">
      <alignment horizontal="center"/>
    </xf>
    <xf numFmtId="164" fontId="10" fillId="0" borderId="0" xfId="0" applyNumberFormat="1" applyFont="1" applyFill="1" applyProtection="1">
      <protection hidden="1"/>
    </xf>
    <xf numFmtId="0" fontId="33" fillId="0" borderId="0" xfId="0" applyNumberFormat="1" applyFont="1" applyFill="1" applyProtection="1">
      <protection hidden="1"/>
    </xf>
    <xf numFmtId="1" fontId="7" fillId="0" borderId="0" xfId="0" applyNumberFormat="1" applyFont="1" applyFill="1" applyProtection="1">
      <protection hidden="1"/>
    </xf>
    <xf numFmtId="0" fontId="10" fillId="0" borderId="0" xfId="0" applyFont="1" applyBorder="1" applyProtection="1">
      <protection hidden="1"/>
    </xf>
    <xf numFmtId="0" fontId="34" fillId="0" borderId="0" xfId="0" applyNumberFormat="1" applyFont="1" applyFill="1" applyProtection="1">
      <protection hidden="1"/>
    </xf>
    <xf numFmtId="3" fontId="27" fillId="0" borderId="0" xfId="0" applyNumberFormat="1" applyFont="1" applyFill="1" applyBorder="1" applyAlignment="1" applyProtection="1">
      <alignment horizontal="left"/>
      <protection hidden="1"/>
    </xf>
    <xf numFmtId="0" fontId="33" fillId="0" borderId="0" xfId="0" applyNumberFormat="1" applyFont="1" applyProtection="1">
      <protection hidden="1"/>
    </xf>
    <xf numFmtId="1" fontId="5" fillId="0" borderId="0" xfId="0" applyNumberFormat="1" applyFont="1" applyFill="1" applyProtection="1">
      <protection hidden="1"/>
    </xf>
    <xf numFmtId="0" fontId="10" fillId="0" borderId="0" xfId="0" applyFont="1" applyProtection="1">
      <protection hidden="1"/>
    </xf>
    <xf numFmtId="1" fontId="10" fillId="0" borderId="0" xfId="0" applyNumberFormat="1" applyFont="1" applyProtection="1">
      <protection hidden="1"/>
    </xf>
    <xf numFmtId="1" fontId="9" fillId="0" borderId="24" xfId="0" applyNumberFormat="1" applyFont="1" applyFill="1" applyBorder="1" applyProtection="1"/>
    <xf numFmtId="165" fontId="8" fillId="6" borderId="30" xfId="0" applyNumberFormat="1" applyFont="1" applyFill="1" applyBorder="1" applyAlignment="1" applyProtection="1">
      <alignment horizontal="center"/>
    </xf>
    <xf numFmtId="165" fontId="8" fillId="6" borderId="15" xfId="0" applyNumberFormat="1" applyFont="1" applyFill="1" applyBorder="1" applyAlignment="1" applyProtection="1">
      <alignment horizontal="center"/>
    </xf>
    <xf numFmtId="1" fontId="9" fillId="6" borderId="16" xfId="0" applyNumberFormat="1" applyFont="1" applyFill="1" applyBorder="1" applyProtection="1"/>
    <xf numFmtId="1" fontId="8" fillId="6" borderId="27" xfId="0" applyNumberFormat="1" applyFont="1" applyFill="1" applyBorder="1" applyAlignment="1" applyProtection="1">
      <alignment horizontal="center" wrapText="1"/>
    </xf>
    <xf numFmtId="1" fontId="8" fillId="0" borderId="20" xfId="0" applyNumberFormat="1" applyFont="1" applyFill="1" applyBorder="1" applyAlignment="1" applyProtection="1">
      <alignment horizontal="left"/>
    </xf>
    <xf numFmtId="1" fontId="9" fillId="0" borderId="28" xfId="0" applyNumberFormat="1" applyFont="1" applyFill="1" applyBorder="1" applyProtection="1"/>
    <xf numFmtId="168" fontId="10" fillId="5" borderId="0" xfId="157" applyNumberFormat="1" applyFont="1" applyFill="1" applyBorder="1" applyAlignment="1" applyProtection="1">
      <alignment horizontal="left"/>
      <protection locked="0"/>
    </xf>
    <xf numFmtId="168" fontId="10" fillId="0" borderId="0" xfId="157" applyNumberFormat="1" applyFont="1" applyFill="1" applyBorder="1" applyAlignment="1" applyProtection="1">
      <alignment horizontal="left"/>
    </xf>
    <xf numFmtId="168" fontId="35" fillId="0" borderId="22" xfId="157" applyNumberFormat="1" applyFont="1" applyFill="1" applyBorder="1" applyAlignment="1" applyProtection="1">
      <alignment horizontal="left"/>
    </xf>
    <xf numFmtId="168" fontId="10" fillId="0" borderId="19" xfId="157" applyNumberFormat="1" applyFont="1" applyFill="1" applyBorder="1" applyProtection="1"/>
    <xf numFmtId="1" fontId="8" fillId="6" borderId="16" xfId="0"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11" xfId="0" applyFont="1" applyBorder="1"/>
    <xf numFmtId="0" fontId="10" fillId="0" borderId="0" xfId="0" applyFont="1" applyProtection="1">
      <protection locked="0"/>
    </xf>
    <xf numFmtId="0" fontId="10" fillId="0" borderId="21" xfId="0" applyFont="1" applyBorder="1" applyProtection="1"/>
    <xf numFmtId="0" fontId="10" fillId="0" borderId="0" xfId="0" applyFont="1" applyProtection="1"/>
    <xf numFmtId="0" fontId="10" fillId="0" borderId="13" xfId="0" applyFont="1" applyFill="1" applyBorder="1" applyAlignment="1" applyProtection="1">
      <alignment horizontal="center"/>
    </xf>
    <xf numFmtId="0" fontId="16" fillId="0" borderId="0" xfId="0" applyFont="1" applyFill="1" applyBorder="1" applyProtection="1"/>
    <xf numFmtId="167" fontId="11" fillId="0" borderId="20" xfId="0" applyNumberFormat="1" applyFont="1" applyFill="1" applyBorder="1" applyProtection="1"/>
    <xf numFmtId="168" fontId="10" fillId="0" borderId="13" xfId="157" applyNumberFormat="1" applyFont="1" applyFill="1" applyBorder="1" applyProtection="1"/>
    <xf numFmtId="9" fontId="10" fillId="0" borderId="0" xfId="156" applyFont="1" applyFill="1" applyProtection="1">
      <protection locked="0"/>
    </xf>
    <xf numFmtId="41" fontId="10" fillId="0" borderId="13" xfId="0" applyNumberFormat="1" applyFont="1" applyFill="1" applyBorder="1" applyProtection="1"/>
    <xf numFmtId="167" fontId="10" fillId="0" borderId="20" xfId="0" applyNumberFormat="1" applyFont="1" applyFill="1" applyBorder="1" applyProtection="1"/>
    <xf numFmtId="9" fontId="10" fillId="5" borderId="13" xfId="156" applyFont="1" applyFill="1" applyBorder="1" applyProtection="1">
      <protection locked="0"/>
    </xf>
    <xf numFmtId="168" fontId="10" fillId="0" borderId="13" xfId="157" applyNumberFormat="1" applyFont="1" applyFill="1" applyBorder="1"/>
    <xf numFmtId="168" fontId="10" fillId="5" borderId="13" xfId="157" applyNumberFormat="1" applyFont="1" applyFill="1" applyBorder="1" applyProtection="1">
      <protection locked="0"/>
    </xf>
    <xf numFmtId="41" fontId="10" fillId="0" borderId="13" xfId="0" applyNumberFormat="1" applyFont="1" applyFill="1" applyBorder="1"/>
    <xf numFmtId="167" fontId="11" fillId="0" borderId="21" xfId="0" applyNumberFormat="1" applyFont="1" applyFill="1" applyBorder="1" applyProtection="1"/>
    <xf numFmtId="0" fontId="10" fillId="0" borderId="26" xfId="0" applyFont="1" applyFill="1" applyBorder="1" applyProtection="1"/>
    <xf numFmtId="168" fontId="11" fillId="0" borderId="26" xfId="157" applyNumberFormat="1" applyFont="1" applyFill="1" applyBorder="1"/>
    <xf numFmtId="168" fontId="11" fillId="0" borderId="29" xfId="157" applyNumberFormat="1" applyFont="1" applyFill="1" applyBorder="1" applyProtection="1"/>
    <xf numFmtId="0" fontId="7" fillId="0" borderId="0" xfId="0" applyFont="1" applyFill="1" applyBorder="1" applyAlignment="1" applyProtection="1">
      <alignment horizontal="center"/>
      <protection locked="0"/>
    </xf>
    <xf numFmtId="1" fontId="8" fillId="0" borderId="24" xfId="0" applyNumberFormat="1" applyFont="1" applyFill="1" applyBorder="1" applyAlignment="1" applyProtection="1">
      <alignment horizontal="left"/>
    </xf>
    <xf numFmtId="1" fontId="8" fillId="0" borderId="16" xfId="0" applyNumberFormat="1" applyFont="1" applyFill="1" applyBorder="1" applyAlignment="1" applyProtection="1">
      <alignment horizontal="center"/>
    </xf>
    <xf numFmtId="0" fontId="6" fillId="0" borderId="16" xfId="0" applyFont="1" applyFill="1" applyBorder="1" applyAlignment="1" applyProtection="1">
      <alignment horizontal="center"/>
    </xf>
    <xf numFmtId="0" fontId="7" fillId="0" borderId="16" xfId="0" applyFont="1" applyFill="1" applyBorder="1" applyAlignment="1" applyProtection="1">
      <alignment horizontal="center"/>
    </xf>
    <xf numFmtId="1" fontId="9" fillId="0" borderId="20" xfId="0" applyNumberFormat="1" applyFont="1" applyFill="1" applyBorder="1" applyAlignment="1" applyProtection="1">
      <alignment horizontal="left"/>
    </xf>
    <xf numFmtId="1" fontId="9" fillId="0" borderId="0" xfId="0" applyNumberFormat="1" applyFont="1" applyFill="1" applyBorder="1" applyAlignment="1" applyProtection="1">
      <alignment horizontal="right"/>
    </xf>
    <xf numFmtId="1" fontId="7" fillId="0" borderId="0" xfId="0" applyNumberFormat="1" applyFont="1" applyFill="1" applyBorder="1" applyAlignment="1" applyProtection="1">
      <alignment horizontal="right"/>
    </xf>
    <xf numFmtId="0" fontId="7" fillId="7" borderId="0" xfId="0" applyFont="1" applyFill="1" applyBorder="1" applyAlignment="1" applyProtection="1">
      <alignment horizontal="left"/>
    </xf>
    <xf numFmtId="1" fontId="9" fillId="5" borderId="0" xfId="0" applyNumberFormat="1" applyFont="1" applyFill="1" applyBorder="1" applyAlignment="1" applyProtection="1">
      <alignment horizontal="right"/>
      <protection locked="0"/>
    </xf>
    <xf numFmtId="1" fontId="7" fillId="5" borderId="0" xfId="0" applyNumberFormat="1" applyFont="1" applyFill="1" applyBorder="1" applyAlignment="1" applyProtection="1">
      <alignment horizontal="right"/>
      <protection locked="0"/>
    </xf>
    <xf numFmtId="0" fontId="7" fillId="5" borderId="0" xfId="0" applyFont="1" applyFill="1" applyBorder="1" applyAlignment="1" applyProtection="1">
      <alignment horizontal="right"/>
      <protection locked="0"/>
    </xf>
    <xf numFmtId="1" fontId="9" fillId="0" borderId="21" xfId="0" applyNumberFormat="1" applyFont="1" applyFill="1" applyBorder="1" applyAlignment="1" applyProtection="1">
      <alignment horizontal="left"/>
    </xf>
    <xf numFmtId="1" fontId="9" fillId="5" borderId="22" xfId="0" applyNumberFormat="1" applyFont="1" applyFill="1" applyBorder="1" applyAlignment="1" applyProtection="1">
      <alignment horizontal="right"/>
      <protection locked="0"/>
    </xf>
    <xf numFmtId="0" fontId="7" fillId="5" borderId="22" xfId="0" applyFont="1" applyFill="1" applyBorder="1" applyAlignment="1" applyProtection="1">
      <alignment horizontal="right"/>
      <protection locked="0"/>
    </xf>
    <xf numFmtId="0" fontId="7" fillId="0" borderId="22" xfId="0" applyFont="1" applyFill="1" applyBorder="1" applyAlignment="1" applyProtection="1">
      <alignment horizontal="center"/>
      <protection locked="0"/>
    </xf>
    <xf numFmtId="0" fontId="7" fillId="0" borderId="0" xfId="0" applyFont="1" applyFill="1" applyBorder="1" applyAlignment="1" applyProtection="1">
      <alignment horizontal="center"/>
    </xf>
    <xf numFmtId="0" fontId="4" fillId="4" borderId="20" xfId="0" applyFont="1" applyFill="1" applyBorder="1" applyAlignment="1" applyProtection="1">
      <alignment vertical="top"/>
    </xf>
    <xf numFmtId="0" fontId="4" fillId="4" borderId="13" xfId="0" applyFont="1" applyFill="1" applyBorder="1" applyAlignment="1" applyProtection="1">
      <alignment vertical="top"/>
    </xf>
    <xf numFmtId="0" fontId="4" fillId="4" borderId="13" xfId="0" applyFont="1" applyFill="1" applyBorder="1" applyAlignment="1" applyProtection="1">
      <alignment vertical="top" wrapText="1"/>
    </xf>
    <xf numFmtId="0" fontId="4" fillId="4" borderId="12" xfId="0" applyFont="1" applyFill="1" applyBorder="1" applyAlignment="1" applyProtection="1">
      <alignment vertical="top" wrapText="1"/>
    </xf>
    <xf numFmtId="0" fontId="5" fillId="0" borderId="0" xfId="0" applyFont="1" applyFill="1" applyBorder="1" applyProtection="1"/>
    <xf numFmtId="0" fontId="5" fillId="8" borderId="0" xfId="0" applyFont="1" applyFill="1" applyBorder="1" applyProtection="1"/>
    <xf numFmtId="0" fontId="5" fillId="8" borderId="28" xfId="0" applyFont="1" applyFill="1" applyBorder="1" applyProtection="1"/>
    <xf numFmtId="0" fontId="5" fillId="0" borderId="2" xfId="0" applyFont="1" applyFill="1" applyBorder="1"/>
    <xf numFmtId="0" fontId="5" fillId="0" borderId="1" xfId="0" applyFont="1" applyFill="1" applyBorder="1"/>
    <xf numFmtId="0" fontId="5" fillId="4" borderId="1" xfId="0" applyFont="1" applyFill="1" applyBorder="1"/>
    <xf numFmtId="0" fontId="5" fillId="4" borderId="0" xfId="0" applyFont="1" applyFill="1" applyBorder="1"/>
    <xf numFmtId="0" fontId="36" fillId="0" borderId="20" xfId="0" applyFont="1" applyFill="1" applyBorder="1" applyAlignment="1" applyProtection="1">
      <alignment vertical="top"/>
    </xf>
    <xf numFmtId="0" fontId="4" fillId="0" borderId="11" xfId="0"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2" xfId="0" applyFont="1" applyFill="1" applyBorder="1" applyAlignment="1" applyProtection="1">
      <alignment vertical="top" wrapText="1"/>
    </xf>
    <xf numFmtId="0" fontId="5" fillId="0" borderId="28" xfId="0" applyFont="1" applyFill="1" applyBorder="1" applyProtection="1"/>
    <xf numFmtId="0" fontId="6" fillId="0" borderId="20" xfId="0" applyFont="1" applyFill="1" applyBorder="1" applyAlignment="1" applyProtection="1">
      <alignment vertical="top"/>
    </xf>
    <xf numFmtId="0" fontId="7" fillId="0" borderId="20" xfId="0" applyFont="1" applyBorder="1" applyAlignment="1" applyProtection="1">
      <alignment wrapText="1"/>
    </xf>
    <xf numFmtId="2" fontId="7" fillId="0" borderId="11" xfId="0" applyNumberFormat="1" applyFont="1" applyFill="1" applyBorder="1" applyAlignment="1" applyProtection="1">
      <alignment wrapText="1"/>
    </xf>
    <xf numFmtId="166" fontId="7" fillId="5" borderId="0" xfId="155" applyNumberFormat="1" applyFont="1" applyFill="1" applyBorder="1" applyAlignment="1" applyProtection="1">
      <alignment wrapText="1"/>
      <protection locked="0"/>
    </xf>
    <xf numFmtId="166" fontId="7" fillId="0" borderId="12" xfId="155" applyNumberFormat="1" applyFont="1" applyBorder="1" applyAlignment="1" applyProtection="1">
      <alignment wrapText="1"/>
    </xf>
    <xf numFmtId="166" fontId="7" fillId="0" borderId="0" xfId="155" applyNumberFormat="1" applyFont="1" applyBorder="1" applyAlignment="1">
      <alignment wrapText="1"/>
    </xf>
    <xf numFmtId="43" fontId="7" fillId="0" borderId="11" xfId="155" applyNumberFormat="1" applyFont="1" applyFill="1" applyBorder="1" applyAlignment="1" applyProtection="1">
      <alignment wrapText="1"/>
    </xf>
    <xf numFmtId="166" fontId="7" fillId="0" borderId="12" xfId="155" applyNumberFormat="1" applyFont="1" applyBorder="1" applyAlignment="1">
      <alignment wrapText="1"/>
    </xf>
    <xf numFmtId="0" fontId="7" fillId="0" borderId="0" xfId="0" applyFont="1" applyFill="1" applyBorder="1" applyAlignment="1"/>
    <xf numFmtId="0" fontId="7" fillId="0" borderId="0" xfId="0" applyFont="1" applyFill="1" applyBorder="1" applyAlignment="1">
      <alignment wrapText="1"/>
    </xf>
    <xf numFmtId="166" fontId="7" fillId="0" borderId="28" xfId="155" applyNumberFormat="1" applyFont="1" applyFill="1" applyBorder="1" applyAlignment="1">
      <alignment wrapText="1"/>
    </xf>
    <xf numFmtId="0" fontId="7" fillId="0" borderId="0" xfId="0" applyFont="1" applyFill="1" applyAlignment="1" applyProtection="1">
      <alignment wrapText="1"/>
      <protection locked="0"/>
    </xf>
    <xf numFmtId="0" fontId="7" fillId="0" borderId="0" xfId="0" applyFont="1" applyFill="1" applyAlignment="1">
      <alignment wrapText="1"/>
    </xf>
    <xf numFmtId="0" fontId="7" fillId="0" borderId="0" xfId="0" applyFont="1" applyAlignment="1">
      <alignment wrapText="1"/>
    </xf>
    <xf numFmtId="0" fontId="7" fillId="0" borderId="20" xfId="0" applyFont="1" applyBorder="1" applyAlignment="1">
      <alignment wrapText="1"/>
    </xf>
    <xf numFmtId="2" fontId="7" fillId="5" borderId="11" xfId="0" applyNumberFormat="1" applyFont="1" applyFill="1" applyBorder="1" applyAlignment="1" applyProtection="1">
      <alignment wrapText="1"/>
      <protection locked="0"/>
    </xf>
    <xf numFmtId="43" fontId="7" fillId="5" borderId="11" xfId="155" applyNumberFormat="1" applyFont="1" applyFill="1" applyBorder="1" applyAlignment="1" applyProtection="1">
      <alignment wrapText="1"/>
      <protection locked="0"/>
    </xf>
    <xf numFmtId="0" fontId="6" fillId="0" borderId="20" xfId="0" applyFont="1" applyBorder="1" applyAlignment="1">
      <alignment wrapText="1"/>
    </xf>
    <xf numFmtId="0" fontId="7" fillId="7" borderId="0" xfId="0" applyFont="1" applyFill="1" applyAlignment="1"/>
    <xf numFmtId="0" fontId="7" fillId="7" borderId="0" xfId="0" applyFont="1" applyFill="1" applyAlignment="1">
      <alignment wrapText="1"/>
    </xf>
    <xf numFmtId="0" fontId="6" fillId="5" borderId="20" xfId="0" applyFont="1" applyFill="1" applyBorder="1" applyAlignment="1" applyProtection="1">
      <alignment wrapText="1"/>
      <protection locked="0"/>
    </xf>
    <xf numFmtId="0" fontId="6" fillId="0" borderId="20" xfId="0" applyFont="1" applyBorder="1" applyAlignment="1" applyProtection="1">
      <alignment wrapText="1"/>
    </xf>
    <xf numFmtId="2" fontId="7" fillId="0" borderId="11" xfId="0" applyNumberFormat="1" applyFont="1" applyFill="1" applyBorder="1" applyAlignment="1" applyProtection="1">
      <alignment wrapText="1"/>
      <protection locked="0"/>
    </xf>
    <xf numFmtId="166" fontId="7" fillId="0" borderId="0" xfId="155" applyNumberFormat="1" applyFont="1" applyFill="1" applyBorder="1" applyAlignment="1" applyProtection="1">
      <alignment wrapText="1"/>
      <protection locked="0"/>
    </xf>
    <xf numFmtId="166" fontId="7" fillId="0" borderId="12" xfId="155" applyNumberFormat="1" applyFont="1" applyFill="1" applyBorder="1" applyAlignment="1" applyProtection="1">
      <alignment wrapText="1"/>
    </xf>
    <xf numFmtId="166" fontId="7" fillId="0" borderId="0" xfId="155" applyNumberFormat="1" applyFont="1" applyFill="1" applyBorder="1" applyAlignment="1">
      <alignment wrapText="1"/>
    </xf>
    <xf numFmtId="43" fontId="7" fillId="0" borderId="11" xfId="155" applyNumberFormat="1" applyFont="1" applyFill="1" applyBorder="1" applyAlignment="1" applyProtection="1">
      <alignment wrapText="1"/>
      <protection locked="0"/>
    </xf>
    <xf numFmtId="166" fontId="7" fillId="0" borderId="12" xfId="155" applyNumberFormat="1" applyFont="1" applyFill="1" applyBorder="1" applyAlignment="1">
      <alignment wrapText="1"/>
    </xf>
    <xf numFmtId="0" fontId="7" fillId="5" borderId="20" xfId="0" applyFont="1" applyFill="1" applyBorder="1" applyAlignment="1" applyProtection="1">
      <alignment wrapText="1"/>
      <protection locked="0"/>
    </xf>
    <xf numFmtId="0" fontId="7" fillId="0" borderId="0" xfId="0" applyFont="1" applyBorder="1" applyAlignment="1">
      <alignment wrapText="1"/>
    </xf>
    <xf numFmtId="0" fontId="7" fillId="0" borderId="0" xfId="0" applyFont="1" applyAlignment="1" applyProtection="1">
      <alignment wrapText="1"/>
      <protection locked="0"/>
    </xf>
    <xf numFmtId="0" fontId="6" fillId="0" borderId="20" xfId="0" applyFont="1" applyFill="1" applyBorder="1" applyAlignment="1" applyProtection="1">
      <alignment wrapText="1"/>
    </xf>
    <xf numFmtId="0" fontId="7" fillId="0" borderId="11" xfId="0" applyFont="1" applyBorder="1" applyAlignment="1">
      <alignment wrapText="1"/>
    </xf>
    <xf numFmtId="166" fontId="6" fillId="0" borderId="12" xfId="155" applyNumberFormat="1" applyFont="1" applyBorder="1" applyAlignment="1" applyProtection="1">
      <alignment wrapText="1"/>
    </xf>
    <xf numFmtId="166" fontId="6" fillId="0" borderId="0" xfId="155" applyNumberFormat="1" applyFont="1" applyBorder="1" applyAlignment="1">
      <alignment wrapText="1"/>
    </xf>
    <xf numFmtId="166" fontId="6" fillId="0" borderId="12" xfId="0" applyNumberFormat="1" applyFont="1" applyBorder="1" applyAlignment="1" applyProtection="1">
      <alignment wrapText="1"/>
    </xf>
    <xf numFmtId="166" fontId="6" fillId="0" borderId="0" xfId="0" applyNumberFormat="1" applyFont="1" applyBorder="1" applyAlignment="1">
      <alignment wrapText="1"/>
    </xf>
    <xf numFmtId="166" fontId="6" fillId="0" borderId="12" xfId="155" applyNumberFormat="1" applyFont="1" applyBorder="1" applyAlignment="1">
      <alignment wrapText="1"/>
    </xf>
    <xf numFmtId="166" fontId="6" fillId="0" borderId="28" xfId="155" applyNumberFormat="1" applyFont="1" applyBorder="1" applyAlignment="1">
      <alignment wrapText="1"/>
    </xf>
    <xf numFmtId="166" fontId="7" fillId="0" borderId="28" xfId="155" applyNumberFormat="1" applyFont="1" applyBorder="1" applyAlignment="1">
      <alignment wrapText="1"/>
    </xf>
    <xf numFmtId="0" fontId="36" fillId="0" borderId="20" xfId="0" applyFont="1" applyBorder="1" applyAlignment="1">
      <alignment wrapText="1"/>
    </xf>
    <xf numFmtId="166" fontId="7" fillId="5" borderId="12" xfId="155" applyNumberFormat="1" applyFont="1" applyFill="1" applyBorder="1" applyAlignment="1" applyProtection="1">
      <alignment wrapText="1"/>
      <protection locked="0"/>
    </xf>
    <xf numFmtId="0" fontId="7" fillId="0" borderId="11" xfId="0" applyFont="1" applyBorder="1" applyAlignment="1" applyProtection="1">
      <alignment wrapText="1"/>
    </xf>
    <xf numFmtId="166" fontId="7" fillId="0" borderId="0" xfId="155" applyNumberFormat="1" applyFont="1" applyBorder="1" applyAlignment="1" applyProtection="1">
      <alignment wrapText="1"/>
    </xf>
    <xf numFmtId="166" fontId="6" fillId="0" borderId="0" xfId="155" applyNumberFormat="1" applyFont="1" applyFill="1" applyBorder="1" applyAlignment="1" applyProtection="1">
      <alignment wrapText="1"/>
    </xf>
    <xf numFmtId="0" fontId="7" fillId="0" borderId="11" xfId="0" applyFont="1" applyFill="1" applyBorder="1" applyAlignment="1" applyProtection="1">
      <alignment wrapText="1"/>
    </xf>
    <xf numFmtId="0" fontId="7" fillId="0" borderId="0" xfId="0" applyFont="1" applyFill="1" applyBorder="1" applyAlignment="1" applyProtection="1">
      <alignment wrapText="1"/>
    </xf>
    <xf numFmtId="166" fontId="6" fillId="0" borderId="0" xfId="0" applyNumberFormat="1" applyFont="1" applyFill="1" applyBorder="1" applyAlignment="1" applyProtection="1">
      <alignment wrapText="1"/>
    </xf>
    <xf numFmtId="166" fontId="7" fillId="0" borderId="0" xfId="155" applyNumberFormat="1" applyFont="1" applyFill="1" applyBorder="1" applyAlignment="1" applyProtection="1">
      <alignment wrapText="1"/>
    </xf>
    <xf numFmtId="0" fontId="7" fillId="0" borderId="11" xfId="0" applyFont="1" applyBorder="1" applyAlignment="1" applyProtection="1">
      <alignment wrapText="1"/>
      <protection locked="0"/>
    </xf>
    <xf numFmtId="166" fontId="7" fillId="0" borderId="0" xfId="155" applyNumberFormat="1" applyFont="1" applyBorder="1" applyAlignment="1" applyProtection="1">
      <alignment wrapText="1"/>
      <protection locked="0"/>
    </xf>
    <xf numFmtId="166" fontId="6" fillId="0" borderId="0" xfId="155" applyNumberFormat="1" applyFont="1" applyBorder="1" applyAlignment="1" applyProtection="1">
      <alignment wrapText="1"/>
      <protection locked="0"/>
    </xf>
    <xf numFmtId="0" fontId="7" fillId="0" borderId="0" xfId="0" applyFont="1" applyBorder="1" applyAlignment="1" applyProtection="1">
      <alignment wrapText="1"/>
      <protection locked="0"/>
    </xf>
    <xf numFmtId="166" fontId="6" fillId="0" borderId="0" xfId="0" applyNumberFormat="1" applyFont="1" applyBorder="1" applyAlignment="1" applyProtection="1">
      <alignment wrapText="1"/>
      <protection locked="0"/>
    </xf>
    <xf numFmtId="0" fontId="7" fillId="0" borderId="20" xfId="0" applyFont="1" applyBorder="1" applyAlignment="1" applyProtection="1">
      <alignment wrapText="1"/>
      <protection locked="0"/>
    </xf>
    <xf numFmtId="0" fontId="6" fillId="0" borderId="20" xfId="0" applyFont="1" applyBorder="1" applyAlignment="1" applyProtection="1">
      <alignment wrapText="1"/>
      <protection locked="0"/>
    </xf>
    <xf numFmtId="166" fontId="6" fillId="0" borderId="0" xfId="155" applyNumberFormat="1" applyFont="1" applyBorder="1" applyAlignment="1" applyProtection="1">
      <alignment wrapText="1"/>
    </xf>
    <xf numFmtId="0" fontId="7" fillId="0" borderId="0" xfId="0" applyFont="1" applyBorder="1" applyAlignment="1" applyProtection="1">
      <alignment wrapText="1"/>
    </xf>
    <xf numFmtId="166" fontId="6" fillId="0" borderId="0" xfId="0" applyNumberFormat="1" applyFont="1" applyBorder="1" applyAlignment="1" applyProtection="1">
      <alignment wrapText="1"/>
    </xf>
    <xf numFmtId="166" fontId="7" fillId="0" borderId="0" xfId="0" applyNumberFormat="1" applyFont="1" applyAlignment="1" applyProtection="1">
      <alignment wrapText="1"/>
      <protection locked="0"/>
    </xf>
    <xf numFmtId="0" fontId="6" fillId="0" borderId="20" xfId="0" applyFont="1" applyFill="1" applyBorder="1" applyAlignment="1">
      <alignment wrapText="1"/>
    </xf>
    <xf numFmtId="9" fontId="6" fillId="5" borderId="11" xfId="156" applyFont="1" applyFill="1" applyBorder="1" applyAlignment="1" applyProtection="1">
      <alignment wrapText="1"/>
      <protection locked="0"/>
    </xf>
    <xf numFmtId="9" fontId="6" fillId="0" borderId="11" xfId="156" applyFont="1" applyFill="1" applyBorder="1" applyAlignment="1" applyProtection="1">
      <alignment wrapText="1"/>
      <protection locked="0"/>
    </xf>
    <xf numFmtId="0" fontId="7" fillId="0" borderId="12" xfId="0" applyFont="1" applyFill="1" applyBorder="1" applyAlignment="1">
      <alignment wrapText="1"/>
    </xf>
    <xf numFmtId="0" fontId="7" fillId="0" borderId="12" xfId="0" applyFont="1" applyBorder="1" applyAlignment="1">
      <alignment wrapText="1"/>
    </xf>
    <xf numFmtId="0" fontId="6" fillId="0" borderId="21" xfId="0" applyFont="1" applyFill="1" applyBorder="1" applyAlignment="1">
      <alignment wrapText="1"/>
    </xf>
    <xf numFmtId="0" fontId="7" fillId="0" borderId="31" xfId="0" applyFont="1" applyFill="1" applyBorder="1" applyAlignment="1">
      <alignment wrapText="1"/>
    </xf>
    <xf numFmtId="0" fontId="7" fillId="0" borderId="22" xfId="0" applyFont="1" applyFill="1" applyBorder="1" applyAlignment="1">
      <alignment wrapText="1"/>
    </xf>
    <xf numFmtId="166" fontId="6" fillId="0" borderId="32" xfId="0" applyNumberFormat="1" applyFont="1" applyFill="1" applyBorder="1" applyAlignment="1">
      <alignment wrapText="1"/>
    </xf>
    <xf numFmtId="166" fontId="6" fillId="0" borderId="29" xfId="155" applyNumberFormat="1" applyFont="1" applyFill="1" applyBorder="1" applyAlignment="1">
      <alignment wrapText="1"/>
    </xf>
    <xf numFmtId="0" fontId="6" fillId="0" borderId="24" xfId="0" applyFont="1" applyFill="1" applyBorder="1" applyAlignment="1">
      <alignment wrapText="1"/>
    </xf>
    <xf numFmtId="0" fontId="7" fillId="0" borderId="30" xfId="0" applyFont="1" applyFill="1" applyBorder="1" applyAlignment="1">
      <alignment wrapText="1"/>
    </xf>
    <xf numFmtId="0" fontId="7" fillId="0" borderId="16" xfId="0" applyFont="1" applyFill="1" applyBorder="1" applyAlignment="1">
      <alignment wrapText="1"/>
    </xf>
    <xf numFmtId="166" fontId="6" fillId="0" borderId="15" xfId="0" applyNumberFormat="1" applyFont="1" applyFill="1" applyBorder="1" applyAlignment="1">
      <alignment wrapText="1"/>
    </xf>
    <xf numFmtId="166" fontId="6" fillId="0" borderId="27" xfId="155" applyNumberFormat="1" applyFont="1" applyFill="1" applyBorder="1" applyAlignment="1">
      <alignment wrapText="1"/>
    </xf>
    <xf numFmtId="0" fontId="7" fillId="0" borderId="11" xfId="0" applyFont="1" applyFill="1" applyBorder="1" applyAlignment="1">
      <alignment wrapText="1"/>
    </xf>
    <xf numFmtId="166" fontId="6" fillId="0" borderId="12" xfId="0" applyNumberFormat="1" applyFont="1" applyFill="1" applyBorder="1" applyAlignment="1">
      <alignment wrapText="1"/>
    </xf>
    <xf numFmtId="166" fontId="6" fillId="0" borderId="28" xfId="155" applyNumberFormat="1" applyFont="1" applyFill="1" applyBorder="1" applyAlignment="1">
      <alignment wrapText="1"/>
    </xf>
    <xf numFmtId="0" fontId="7" fillId="0" borderId="20" xfId="0" applyFont="1" applyFill="1" applyBorder="1" applyAlignment="1">
      <alignment wrapText="1"/>
    </xf>
    <xf numFmtId="166" fontId="7" fillId="5" borderId="12" xfId="0" applyNumberFormat="1" applyFont="1" applyFill="1" applyBorder="1" applyAlignment="1" applyProtection="1">
      <alignment wrapText="1"/>
      <protection locked="0"/>
    </xf>
    <xf numFmtId="166" fontId="7" fillId="0" borderId="12" xfId="0" applyNumberFormat="1" applyFont="1" applyFill="1" applyBorder="1" applyAlignment="1">
      <alignment wrapText="1"/>
    </xf>
    <xf numFmtId="0" fontId="7" fillId="0" borderId="20" xfId="0" applyFont="1" applyFill="1" applyBorder="1"/>
    <xf numFmtId="0" fontId="7" fillId="0" borderId="21" xfId="0" applyFont="1" applyBorder="1" applyAlignment="1">
      <alignment wrapText="1"/>
    </xf>
    <xf numFmtId="0" fontId="7" fillId="0" borderId="31" xfId="0" applyFont="1" applyBorder="1" applyAlignment="1">
      <alignment wrapText="1"/>
    </xf>
    <xf numFmtId="0" fontId="7" fillId="0" borderId="22" xfId="0" applyFont="1" applyBorder="1" applyAlignment="1">
      <alignment wrapText="1"/>
    </xf>
    <xf numFmtId="0" fontId="7" fillId="0" borderId="26" xfId="0" applyFont="1" applyBorder="1" applyAlignment="1">
      <alignment wrapText="1"/>
    </xf>
    <xf numFmtId="166" fontId="7" fillId="0" borderId="29" xfId="155" applyNumberFormat="1" applyFont="1" applyBorder="1" applyAlignment="1">
      <alignment wrapText="1"/>
    </xf>
    <xf numFmtId="0" fontId="36" fillId="0" borderId="18" xfId="0" applyFont="1" applyBorder="1" applyAlignment="1" applyProtection="1">
      <alignment wrapText="1"/>
    </xf>
    <xf numFmtId="0" fontId="7" fillId="0" borderId="18" xfId="0" applyFont="1" applyBorder="1" applyAlignment="1" applyProtection="1">
      <alignment wrapText="1"/>
    </xf>
    <xf numFmtId="0" fontId="7" fillId="0" borderId="12" xfId="0" applyFont="1" applyBorder="1" applyAlignment="1" applyProtection="1">
      <alignment wrapText="1"/>
    </xf>
    <xf numFmtId="166" fontId="7" fillId="0" borderId="28" xfId="155" applyNumberFormat="1" applyFont="1" applyBorder="1" applyAlignment="1" applyProtection="1">
      <alignment wrapText="1"/>
    </xf>
    <xf numFmtId="0" fontId="6" fillId="0" borderId="18" xfId="0" applyFont="1" applyFill="1" applyBorder="1" applyAlignment="1" applyProtection="1">
      <alignment wrapText="1"/>
    </xf>
    <xf numFmtId="0" fontId="7" fillId="0" borderId="0" xfId="0" applyFont="1" applyFill="1" applyBorder="1" applyAlignment="1" applyProtection="1"/>
    <xf numFmtId="166" fontId="7" fillId="0" borderId="28" xfId="155" applyNumberFormat="1" applyFont="1" applyFill="1" applyBorder="1" applyAlignment="1" applyProtection="1">
      <alignment wrapText="1"/>
    </xf>
    <xf numFmtId="0" fontId="6" fillId="5" borderId="18" xfId="0" applyFont="1" applyFill="1" applyBorder="1" applyAlignment="1" applyProtection="1">
      <alignment wrapText="1"/>
      <protection locked="0"/>
    </xf>
    <xf numFmtId="0" fontId="7" fillId="5" borderId="18" xfId="0" applyFont="1" applyFill="1" applyBorder="1" applyAlignment="1" applyProtection="1">
      <alignment wrapText="1"/>
      <protection locked="0"/>
    </xf>
    <xf numFmtId="0" fontId="7" fillId="5" borderId="11" xfId="0" applyFont="1" applyFill="1" applyBorder="1" applyAlignment="1" applyProtection="1">
      <alignment wrapText="1"/>
      <protection locked="0"/>
    </xf>
    <xf numFmtId="0" fontId="7" fillId="5" borderId="0" xfId="0" applyFont="1" applyFill="1" applyBorder="1" applyAlignment="1" applyProtection="1">
      <alignment wrapText="1"/>
      <protection locked="0"/>
    </xf>
    <xf numFmtId="0" fontId="7" fillId="0" borderId="18" xfId="0" applyFont="1" applyFill="1" applyBorder="1" applyAlignment="1" applyProtection="1">
      <alignment wrapText="1"/>
    </xf>
    <xf numFmtId="0" fontId="6" fillId="0" borderId="18" xfId="0" applyFont="1" applyBorder="1" applyAlignment="1" applyProtection="1">
      <alignment wrapText="1"/>
    </xf>
    <xf numFmtId="0" fontId="7" fillId="0" borderId="18" xfId="0" applyFont="1" applyBorder="1" applyAlignment="1" applyProtection="1">
      <alignment wrapText="1"/>
      <protection locked="0"/>
    </xf>
    <xf numFmtId="166" fontId="7" fillId="0" borderId="12" xfId="155" applyNumberFormat="1" applyFont="1" applyBorder="1" applyAlignment="1" applyProtection="1">
      <alignment wrapText="1"/>
      <protection locked="0"/>
    </xf>
    <xf numFmtId="0" fontId="7" fillId="0" borderId="11"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166" fontId="7" fillId="0" borderId="12" xfId="155" applyNumberFormat="1" applyFont="1" applyFill="1" applyBorder="1" applyAlignment="1" applyProtection="1">
      <alignment wrapText="1"/>
      <protection locked="0"/>
    </xf>
    <xf numFmtId="166" fontId="6" fillId="0" borderId="12" xfId="155" applyNumberFormat="1" applyFont="1" applyFill="1" applyBorder="1" applyAlignment="1" applyProtection="1">
      <alignment wrapText="1"/>
    </xf>
    <xf numFmtId="0" fontId="6" fillId="0" borderId="0" xfId="0" applyFont="1" applyFill="1" applyBorder="1" applyAlignment="1" applyProtection="1">
      <alignment wrapText="1"/>
    </xf>
    <xf numFmtId="0" fontId="6" fillId="0" borderId="11" xfId="0" applyFont="1" applyFill="1" applyBorder="1" applyAlignment="1" applyProtection="1">
      <alignment wrapText="1"/>
    </xf>
    <xf numFmtId="166" fontId="6" fillId="0" borderId="28" xfId="155" applyNumberFormat="1" applyFont="1" applyFill="1" applyBorder="1" applyAlignment="1" applyProtection="1">
      <alignment wrapText="1"/>
    </xf>
    <xf numFmtId="166" fontId="6" fillId="0" borderId="12" xfId="155" applyNumberFormat="1" applyFont="1" applyFill="1" applyBorder="1" applyAlignment="1">
      <alignment wrapText="1"/>
    </xf>
    <xf numFmtId="0" fontId="6" fillId="0" borderId="0" xfId="0" applyFont="1" applyFill="1" applyBorder="1" applyAlignment="1">
      <alignment wrapText="1"/>
    </xf>
    <xf numFmtId="0" fontId="6" fillId="0" borderId="11" xfId="0" applyFont="1" applyFill="1" applyBorder="1" applyAlignment="1">
      <alignment wrapText="1"/>
    </xf>
    <xf numFmtId="166" fontId="6" fillId="5" borderId="12" xfId="155" applyNumberFormat="1" applyFont="1" applyFill="1" applyBorder="1" applyAlignment="1" applyProtection="1">
      <alignment wrapText="1"/>
      <protection locked="0"/>
    </xf>
    <xf numFmtId="0" fontId="7" fillId="0" borderId="18" xfId="0" applyFont="1" applyFill="1" applyBorder="1" applyProtection="1"/>
    <xf numFmtId="0" fontId="6" fillId="0" borderId="21" xfId="0" applyFont="1" applyBorder="1" applyProtection="1"/>
    <xf numFmtId="0" fontId="6" fillId="0" borderId="31" xfId="0" applyFont="1" applyBorder="1" applyAlignment="1">
      <alignment wrapText="1"/>
    </xf>
    <xf numFmtId="0" fontId="6" fillId="0" borderId="22" xfId="0" applyFont="1" applyBorder="1" applyAlignment="1">
      <alignment wrapText="1"/>
    </xf>
    <xf numFmtId="166" fontId="6" fillId="0" borderId="32" xfId="155" applyNumberFormat="1" applyFont="1" applyBorder="1" applyAlignment="1">
      <alignment wrapText="1"/>
    </xf>
    <xf numFmtId="166" fontId="6" fillId="0" borderId="29" xfId="155" applyNumberFormat="1" applyFont="1" applyBorder="1" applyAlignment="1">
      <alignment wrapText="1"/>
    </xf>
    <xf numFmtId="0" fontId="7" fillId="0" borderId="20" xfId="0" applyFont="1" applyBorder="1" applyProtection="1"/>
    <xf numFmtId="0" fontId="7" fillId="0" borderId="11" xfId="0" applyFont="1" applyBorder="1"/>
    <xf numFmtId="0" fontId="7" fillId="0" borderId="0" xfId="0" applyFont="1" applyBorder="1"/>
    <xf numFmtId="166" fontId="7" fillId="0" borderId="12" xfId="155" applyNumberFormat="1" applyFont="1" applyBorder="1"/>
    <xf numFmtId="166" fontId="7" fillId="0" borderId="28" xfId="155" applyNumberFormat="1" applyFont="1" applyBorder="1"/>
    <xf numFmtId="0" fontId="7" fillId="0" borderId="0" xfId="0" applyFont="1" applyProtection="1">
      <protection locked="0"/>
    </xf>
    <xf numFmtId="0" fontId="7" fillId="0" borderId="0" xfId="0" applyFont="1"/>
    <xf numFmtId="0" fontId="6" fillId="0" borderId="20" xfId="0" applyFont="1" applyBorder="1" applyProtection="1"/>
    <xf numFmtId="166" fontId="7" fillId="0" borderId="28" xfId="155" applyNumberFormat="1" applyFont="1" applyFill="1" applyBorder="1"/>
    <xf numFmtId="0" fontId="7" fillId="0" borderId="21" xfId="0" applyFont="1" applyBorder="1" applyProtection="1"/>
    <xf numFmtId="0" fontId="7" fillId="0" borderId="31" xfId="0" applyFont="1" applyBorder="1"/>
    <xf numFmtId="0" fontId="7" fillId="0" borderId="22" xfId="0" applyFont="1" applyBorder="1"/>
    <xf numFmtId="166" fontId="7" fillId="0" borderId="32" xfId="155" applyNumberFormat="1" applyFont="1" applyBorder="1"/>
    <xf numFmtId="0" fontId="7" fillId="0" borderId="21" xfId="0" applyFont="1" applyBorder="1"/>
    <xf numFmtId="0" fontId="7" fillId="0" borderId="23" xfId="0" applyFont="1" applyBorder="1"/>
    <xf numFmtId="1" fontId="4" fillId="11" borderId="1" xfId="0" applyNumberFormat="1" applyFont="1" applyFill="1" applyBorder="1" applyProtection="1"/>
    <xf numFmtId="1" fontId="4" fillId="11" borderId="1" xfId="0" applyNumberFormat="1" applyFont="1" applyFill="1" applyBorder="1" applyAlignment="1" applyProtection="1">
      <alignment vertical="center"/>
    </xf>
    <xf numFmtId="1" fontId="4" fillId="2" borderId="0" xfId="0" applyNumberFormat="1" applyFont="1" applyFill="1" applyAlignment="1">
      <alignment vertical="center"/>
    </xf>
    <xf numFmtId="1" fontId="4" fillId="11" borderId="0" xfId="0" applyNumberFormat="1" applyFont="1" applyFill="1" applyAlignment="1">
      <alignment vertical="center"/>
    </xf>
    <xf numFmtId="1" fontId="4" fillId="11" borderId="0" xfId="0" applyNumberFormat="1" applyFont="1" applyFill="1"/>
    <xf numFmtId="1" fontId="5" fillId="11" borderId="0" xfId="0" applyNumberFormat="1" applyFont="1" applyFill="1"/>
    <xf numFmtId="2" fontId="5" fillId="11" borderId="0" xfId="0" applyNumberFormat="1" applyFont="1" applyFill="1"/>
    <xf numFmtId="1" fontId="12" fillId="6" borderId="1" xfId="0" applyNumberFormat="1" applyFont="1" applyFill="1" applyBorder="1" applyProtection="1"/>
    <xf numFmtId="1" fontId="8" fillId="6" borderId="1" xfId="0" applyNumberFormat="1" applyFont="1" applyFill="1" applyBorder="1" applyProtection="1"/>
    <xf numFmtId="1" fontId="6" fillId="6" borderId="1" xfId="0" applyNumberFormat="1" applyFont="1" applyFill="1" applyBorder="1" applyProtection="1"/>
    <xf numFmtId="1" fontId="6" fillId="6" borderId="1" xfId="0" applyNumberFormat="1" applyFont="1" applyFill="1" applyBorder="1" applyAlignment="1" applyProtection="1">
      <alignment horizontal="center"/>
    </xf>
    <xf numFmtId="1" fontId="7" fillId="6" borderId="1" xfId="0" applyNumberFormat="1" applyFont="1" applyFill="1" applyBorder="1" applyProtection="1"/>
    <xf numFmtId="0" fontId="6" fillId="6" borderId="20" xfId="0" applyFont="1" applyFill="1" applyBorder="1" applyAlignment="1">
      <alignment wrapText="1"/>
    </xf>
    <xf numFmtId="0" fontId="7" fillId="6" borderId="11" xfId="0" applyFont="1" applyFill="1" applyBorder="1" applyAlignment="1">
      <alignment wrapText="1"/>
    </xf>
    <xf numFmtId="0" fontId="7" fillId="6" borderId="0" xfId="0" applyFont="1" applyFill="1" applyBorder="1" applyAlignment="1">
      <alignment wrapText="1"/>
    </xf>
    <xf numFmtId="166" fontId="6" fillId="6" borderId="12" xfId="0" applyNumberFormat="1" applyFont="1" applyFill="1" applyBorder="1" applyAlignment="1">
      <alignment wrapText="1"/>
    </xf>
    <xf numFmtId="166" fontId="6" fillId="6" borderId="28" xfId="155" applyNumberFormat="1" applyFont="1" applyFill="1" applyBorder="1" applyAlignment="1">
      <alignment wrapText="1"/>
    </xf>
    <xf numFmtId="0" fontId="6" fillId="6" borderId="14" xfId="0" applyFont="1" applyFill="1" applyBorder="1" applyAlignment="1" applyProtection="1">
      <alignment wrapText="1"/>
    </xf>
    <xf numFmtId="0" fontId="7" fillId="6" borderId="30" xfId="0" applyFont="1" applyFill="1" applyBorder="1" applyAlignment="1" applyProtection="1">
      <alignment wrapText="1"/>
    </xf>
    <xf numFmtId="0" fontId="7" fillId="6" borderId="16" xfId="0" applyFont="1" applyFill="1" applyBorder="1" applyAlignment="1" applyProtection="1">
      <alignment wrapText="1"/>
    </xf>
    <xf numFmtId="0" fontId="7" fillId="6" borderId="15" xfId="0" applyFont="1" applyFill="1" applyBorder="1" applyAlignment="1" applyProtection="1">
      <alignment wrapText="1"/>
    </xf>
    <xf numFmtId="166" fontId="7" fillId="6" borderId="27" xfId="155" applyNumberFormat="1" applyFont="1" applyFill="1" applyBorder="1" applyAlignment="1" applyProtection="1">
      <alignment wrapText="1"/>
    </xf>
    <xf numFmtId="0" fontId="6" fillId="6" borderId="18" xfId="0" applyFont="1" applyFill="1" applyBorder="1" applyAlignment="1" applyProtection="1">
      <alignment wrapText="1"/>
    </xf>
    <xf numFmtId="166" fontId="6" fillId="6" borderId="12" xfId="155" applyNumberFormat="1" applyFont="1" applyFill="1" applyBorder="1" applyAlignment="1">
      <alignment wrapText="1"/>
    </xf>
    <xf numFmtId="0" fontId="6" fillId="6" borderId="0" xfId="0" applyFont="1" applyFill="1" applyBorder="1" applyAlignment="1">
      <alignment wrapText="1"/>
    </xf>
    <xf numFmtId="0" fontId="6" fillId="6" borderId="11" xfId="0" applyFont="1" applyFill="1" applyBorder="1" applyAlignment="1">
      <alignment wrapText="1"/>
    </xf>
    <xf numFmtId="0" fontId="6" fillId="6" borderId="24" xfId="0" applyFont="1" applyFill="1" applyBorder="1" applyAlignment="1" applyProtection="1">
      <alignment wrapText="1"/>
    </xf>
    <xf numFmtId="0" fontId="7" fillId="6" borderId="30" xfId="0" applyFont="1" applyFill="1" applyBorder="1" applyAlignment="1">
      <alignment wrapText="1"/>
    </xf>
    <xf numFmtId="0" fontId="7" fillId="6" borderId="16" xfId="0" applyFont="1" applyFill="1" applyBorder="1" applyAlignment="1">
      <alignment wrapText="1"/>
    </xf>
    <xf numFmtId="166" fontId="6" fillId="6" borderId="15" xfId="155" applyNumberFormat="1" applyFont="1" applyFill="1" applyBorder="1" applyAlignment="1">
      <alignment wrapText="1"/>
    </xf>
    <xf numFmtId="0" fontId="6" fillId="6" borderId="16" xfId="0" applyFont="1" applyFill="1" applyBorder="1" applyAlignment="1">
      <alignment wrapText="1"/>
    </xf>
    <xf numFmtId="0" fontId="6" fillId="6" borderId="30" xfId="0" applyFont="1" applyFill="1" applyBorder="1" applyAlignment="1">
      <alignment wrapText="1"/>
    </xf>
    <xf numFmtId="166" fontId="6" fillId="6" borderId="27" xfId="155" applyNumberFormat="1" applyFont="1" applyFill="1" applyBorder="1" applyAlignment="1">
      <alignment wrapText="1"/>
    </xf>
    <xf numFmtId="0" fontId="6" fillId="6" borderId="24" xfId="0" applyFont="1" applyFill="1" applyBorder="1" applyAlignment="1" applyProtection="1">
      <alignment vertical="top"/>
    </xf>
    <xf numFmtId="0" fontId="4" fillId="6" borderId="30" xfId="0" applyFont="1" applyFill="1" applyBorder="1" applyAlignment="1" applyProtection="1">
      <alignment vertical="top"/>
    </xf>
    <xf numFmtId="0" fontId="4" fillId="6" borderId="16" xfId="0" applyFont="1" applyFill="1" applyBorder="1" applyAlignment="1" applyProtection="1">
      <alignment vertical="top" wrapText="1"/>
    </xf>
    <xf numFmtId="0" fontId="4" fillId="6" borderId="15" xfId="0" applyFont="1" applyFill="1" applyBorder="1" applyAlignment="1" applyProtection="1">
      <alignment vertical="top" wrapText="1"/>
    </xf>
    <xf numFmtId="0" fontId="5" fillId="6" borderId="16" xfId="0" applyFont="1" applyFill="1" applyBorder="1" applyProtection="1"/>
    <xf numFmtId="0" fontId="5" fillId="6" borderId="27" xfId="0" applyFont="1" applyFill="1" applyBorder="1" applyProtection="1"/>
    <xf numFmtId="0" fontId="11" fillId="0" borderId="0" xfId="0" applyFont="1"/>
    <xf numFmtId="1" fontId="10" fillId="0" borderId="0" xfId="0" applyNumberFormat="1" applyFont="1"/>
    <xf numFmtId="0" fontId="10" fillId="0" borderId="5" xfId="0" applyFont="1" applyBorder="1"/>
    <xf numFmtId="0" fontId="10" fillId="0" borderId="6" xfId="0" applyFont="1" applyBorder="1"/>
    <xf numFmtId="0" fontId="10" fillId="0" borderId="10" xfId="0" applyFont="1" applyBorder="1"/>
    <xf numFmtId="0" fontId="10" fillId="0" borderId="7" xfId="0" applyFont="1" applyBorder="1"/>
    <xf numFmtId="0" fontId="11" fillId="6" borderId="8" xfId="0" applyFont="1" applyFill="1" applyBorder="1"/>
    <xf numFmtId="0" fontId="11" fillId="6" borderId="4" xfId="0" applyFont="1" applyFill="1" applyBorder="1"/>
    <xf numFmtId="1" fontId="11" fillId="6" borderId="3" xfId="0" applyNumberFormat="1" applyFont="1" applyFill="1" applyBorder="1" applyAlignment="1">
      <alignment horizontal="center"/>
    </xf>
    <xf numFmtId="0" fontId="11" fillId="6" borderId="9" xfId="0" applyFont="1" applyFill="1" applyBorder="1" applyAlignment="1">
      <alignment horizontal="center"/>
    </xf>
    <xf numFmtId="0" fontId="10" fillId="0" borderId="13" xfId="0" applyFont="1" applyBorder="1"/>
    <xf numFmtId="0" fontId="10" fillId="0" borderId="12" xfId="0" applyFont="1" applyBorder="1"/>
    <xf numFmtId="0" fontId="11" fillId="0" borderId="11" xfId="0" applyFont="1" applyBorder="1"/>
    <xf numFmtId="42" fontId="11" fillId="0" borderId="13" xfId="0" applyNumberFormat="1" applyFont="1" applyBorder="1"/>
    <xf numFmtId="42" fontId="11" fillId="0" borderId="12" xfId="0" applyNumberFormat="1" applyFont="1" applyBorder="1"/>
    <xf numFmtId="167" fontId="10" fillId="0" borderId="11" xfId="0" applyNumberFormat="1" applyFont="1" applyBorder="1"/>
    <xf numFmtId="41" fontId="10" fillId="0" borderId="13" xfId="0" applyNumberFormat="1" applyFont="1" applyBorder="1"/>
    <xf numFmtId="41" fontId="10" fillId="0" borderId="12" xfId="0" applyNumberFormat="1" applyFont="1" applyBorder="1"/>
    <xf numFmtId="0" fontId="10" fillId="0" borderId="3" xfId="0" applyFont="1" applyBorder="1"/>
    <xf numFmtId="41" fontId="10" fillId="0" borderId="9" xfId="0" applyNumberFormat="1" applyFont="1" applyBorder="1"/>
    <xf numFmtId="41" fontId="11" fillId="0" borderId="13" xfId="0" applyNumberFormat="1" applyFont="1" applyBorder="1"/>
    <xf numFmtId="41" fontId="11" fillId="0" borderId="12" xfId="0" applyNumberFormat="1" applyFont="1" applyBorder="1"/>
    <xf numFmtId="0" fontId="11" fillId="0" borderId="8" xfId="0" applyFont="1" applyBorder="1"/>
    <xf numFmtId="0" fontId="11" fillId="0" borderId="4" xfId="0" applyFont="1" applyBorder="1"/>
    <xf numFmtId="168" fontId="11" fillId="0" borderId="3" xfId="0" applyNumberFormat="1" applyFont="1" applyBorder="1"/>
    <xf numFmtId="0" fontId="5" fillId="11" borderId="0" xfId="0" applyFont="1" applyFill="1" applyBorder="1"/>
    <xf numFmtId="0" fontId="28" fillId="11" borderId="0" xfId="0" applyFont="1" applyFill="1" applyBorder="1"/>
    <xf numFmtId="0" fontId="4" fillId="11" borderId="0" xfId="0" applyFont="1" applyFill="1" applyBorder="1" applyAlignment="1">
      <alignment vertical="center"/>
    </xf>
    <xf numFmtId="1" fontId="5" fillId="2" borderId="0" xfId="0" applyNumberFormat="1" applyFont="1" applyFill="1" applyAlignment="1">
      <alignment vertical="center"/>
    </xf>
    <xf numFmtId="2" fontId="5" fillId="2" borderId="0" xfId="0" applyNumberFormat="1" applyFont="1" applyFill="1" applyAlignment="1">
      <alignment vertical="center"/>
    </xf>
    <xf numFmtId="164" fontId="5" fillId="0" borderId="0" xfId="0" applyNumberFormat="1" applyFont="1" applyFill="1" applyAlignment="1">
      <alignment vertical="center"/>
    </xf>
    <xf numFmtId="165" fontId="5" fillId="0" borderId="0" xfId="0" applyNumberFormat="1" applyFont="1" applyFill="1" applyAlignment="1">
      <alignment vertical="center"/>
    </xf>
    <xf numFmtId="1" fontId="5" fillId="0" borderId="0" xfId="0" applyNumberFormat="1" applyFont="1" applyFill="1" applyAlignment="1">
      <alignment vertical="center"/>
    </xf>
    <xf numFmtId="1" fontId="5" fillId="0" borderId="0" xfId="0" applyNumberFormat="1" applyFont="1" applyFill="1" applyAlignment="1" applyProtection="1">
      <alignment vertical="center"/>
      <protection hidden="1"/>
    </xf>
    <xf numFmtId="2" fontId="5" fillId="11" borderId="0" xfId="0" applyNumberFormat="1" applyFont="1" applyFill="1" applyAlignment="1">
      <alignment vertical="center"/>
    </xf>
    <xf numFmtId="1" fontId="5" fillId="11" borderId="0" xfId="0" applyNumberFormat="1" applyFont="1" applyFill="1" applyAlignment="1">
      <alignment vertical="center"/>
    </xf>
    <xf numFmtId="0" fontId="10" fillId="0" borderId="0" xfId="0" applyFont="1" applyAlignment="1">
      <alignment vertical="center"/>
    </xf>
    <xf numFmtId="1" fontId="4" fillId="2" borderId="0" xfId="0" applyNumberFormat="1" applyFont="1" applyFill="1" applyAlignment="1" applyProtection="1">
      <alignment vertical="center"/>
    </xf>
    <xf numFmtId="2" fontId="5" fillId="2" borderId="0" xfId="0" applyNumberFormat="1" applyFont="1" applyFill="1" applyAlignment="1" applyProtection="1">
      <alignment vertical="center"/>
    </xf>
    <xf numFmtId="1" fontId="5" fillId="2" borderId="0" xfId="0" applyNumberFormat="1" applyFont="1" applyFill="1" applyAlignment="1" applyProtection="1">
      <alignment vertical="center"/>
    </xf>
    <xf numFmtId="0" fontId="4" fillId="2" borderId="0" xfId="0" applyFont="1" applyFill="1" applyAlignment="1">
      <alignment vertical="center"/>
    </xf>
    <xf numFmtId="164" fontId="5" fillId="2" borderId="0" xfId="0" applyNumberFormat="1" applyFont="1" applyFill="1" applyAlignment="1" applyProtection="1">
      <alignment vertical="center"/>
    </xf>
    <xf numFmtId="1" fontId="4" fillId="0" borderId="0" xfId="0" applyNumberFormat="1" applyFont="1" applyFill="1" applyProtection="1"/>
    <xf numFmtId="2" fontId="5" fillId="0" borderId="0" xfId="0" applyNumberFormat="1" applyFont="1" applyFill="1" applyProtection="1"/>
    <xf numFmtId="164" fontId="5" fillId="0" borderId="0" xfId="0" applyNumberFormat="1" applyFont="1" applyFill="1" applyProtection="1"/>
    <xf numFmtId="0" fontId="10" fillId="11" borderId="0" xfId="0" applyFont="1" applyFill="1"/>
    <xf numFmtId="0" fontId="11" fillId="6" borderId="10" xfId="0" applyFont="1" applyFill="1" applyBorder="1"/>
    <xf numFmtId="0" fontId="11" fillId="6" borderId="10" xfId="0" applyFont="1" applyFill="1" applyBorder="1" applyAlignment="1">
      <alignment horizontal="center"/>
    </xf>
    <xf numFmtId="0" fontId="11" fillId="0" borderId="13" xfId="0" applyFont="1" applyBorder="1"/>
    <xf numFmtId="1" fontId="10" fillId="0" borderId="13" xfId="0" applyNumberFormat="1" applyFont="1" applyBorder="1"/>
    <xf numFmtId="168" fontId="10" fillId="0" borderId="13" xfId="0" applyNumberFormat="1" applyFont="1" applyBorder="1"/>
    <xf numFmtId="0" fontId="10" fillId="0" borderId="13" xfId="0" applyNumberFormat="1" applyFont="1" applyBorder="1"/>
    <xf numFmtId="0" fontId="10" fillId="0" borderId="13" xfId="157" applyNumberFormat="1" applyFont="1" applyBorder="1"/>
    <xf numFmtId="168" fontId="11" fillId="0" borderId="26" xfId="157" applyNumberFormat="1" applyFont="1" applyFill="1" applyBorder="1" applyProtection="1"/>
    <xf numFmtId="0" fontId="5" fillId="2" borderId="0" xfId="0" applyFont="1" applyFill="1" applyAlignment="1">
      <alignment vertical="center"/>
    </xf>
    <xf numFmtId="165" fontId="5" fillId="2" borderId="0" xfId="0" applyNumberFormat="1" applyFont="1" applyFill="1" applyAlignment="1">
      <alignment vertical="center"/>
    </xf>
    <xf numFmtId="9" fontId="5" fillId="2" borderId="0" xfId="0" applyNumberFormat="1" applyFont="1" applyFill="1" applyAlignment="1">
      <alignment vertical="center"/>
    </xf>
    <xf numFmtId="0" fontId="5" fillId="0" borderId="0" xfId="0" applyFont="1" applyFill="1" applyAlignment="1">
      <alignment vertical="center"/>
    </xf>
    <xf numFmtId="3" fontId="11" fillId="0" borderId="5" xfId="0" applyNumberFormat="1" applyFont="1" applyBorder="1" applyAlignment="1">
      <alignment horizontal="center"/>
    </xf>
    <xf numFmtId="9" fontId="11" fillId="0" borderId="7" xfId="0" applyNumberFormat="1" applyFont="1" applyBorder="1"/>
    <xf numFmtId="42" fontId="10" fillId="0" borderId="11" xfId="157" applyNumberFormat="1" applyFont="1" applyBorder="1" applyAlignment="1">
      <alignment horizontal="left" indent="2"/>
    </xf>
    <xf numFmtId="9" fontId="10" fillId="0" borderId="12" xfId="0" applyNumberFormat="1" applyFont="1" applyBorder="1" applyAlignment="1">
      <alignment horizontal="center"/>
    </xf>
    <xf numFmtId="42" fontId="11" fillId="0" borderId="11" xfId="157" applyNumberFormat="1" applyFont="1" applyBorder="1" applyAlignment="1">
      <alignment horizontal="left" indent="2"/>
    </xf>
    <xf numFmtId="9" fontId="11" fillId="0" borderId="12" xfId="0" applyNumberFormat="1" applyFont="1" applyBorder="1" applyAlignment="1">
      <alignment horizontal="center"/>
    </xf>
    <xf numFmtId="42" fontId="11" fillId="0" borderId="8" xfId="157" applyNumberFormat="1" applyFont="1" applyBorder="1" applyAlignment="1">
      <alignment horizontal="left" indent="2"/>
    </xf>
    <xf numFmtId="9" fontId="11" fillId="9" borderId="9" xfId="0" applyNumberFormat="1" applyFont="1" applyFill="1" applyBorder="1" applyAlignment="1">
      <alignment horizontal="center"/>
    </xf>
    <xf numFmtId="165" fontId="10" fillId="0" borderId="0" xfId="0" applyNumberFormat="1" applyFont="1"/>
    <xf numFmtId="9" fontId="10" fillId="0" borderId="0" xfId="0" applyNumberFormat="1" applyFont="1"/>
    <xf numFmtId="168" fontId="10" fillId="0" borderId="0" xfId="157" applyNumberFormat="1" applyFont="1" applyAlignment="1">
      <alignment horizontal="left" indent="2"/>
    </xf>
    <xf numFmtId="0" fontId="11" fillId="9" borderId="0" xfId="0" applyFont="1" applyFill="1"/>
    <xf numFmtId="165" fontId="10" fillId="9" borderId="0" xfId="0" applyNumberFormat="1" applyFont="1" applyFill="1"/>
    <xf numFmtId="9" fontId="10" fillId="9" borderId="0" xfId="0" applyNumberFormat="1" applyFont="1" applyFill="1"/>
    <xf numFmtId="0" fontId="11" fillId="0" borderId="0" xfId="0" applyFont="1" applyProtection="1"/>
    <xf numFmtId="1" fontId="10" fillId="0" borderId="0" xfId="0" applyNumberFormat="1" applyFont="1" applyProtection="1"/>
    <xf numFmtId="0" fontId="10" fillId="0" borderId="24" xfId="0" applyFont="1" applyBorder="1" applyProtection="1"/>
    <xf numFmtId="0" fontId="10" fillId="0" borderId="17" xfId="0" applyFont="1" applyBorder="1" applyProtection="1"/>
    <xf numFmtId="0" fontId="11" fillId="6" borderId="33" xfId="0" applyFont="1" applyFill="1" applyBorder="1" applyProtection="1"/>
    <xf numFmtId="0" fontId="11" fillId="6" borderId="4" xfId="0" applyFont="1" applyFill="1" applyBorder="1" applyProtection="1"/>
    <xf numFmtId="1" fontId="11" fillId="6" borderId="3" xfId="0" applyNumberFormat="1" applyFont="1" applyFill="1" applyBorder="1" applyAlignment="1" applyProtection="1">
      <alignment horizontal="center"/>
    </xf>
    <xf numFmtId="0" fontId="11" fillId="6" borderId="34" xfId="0" applyFont="1" applyFill="1" applyBorder="1" applyAlignment="1" applyProtection="1">
      <alignment horizontal="center"/>
    </xf>
    <xf numFmtId="0" fontId="10" fillId="0" borderId="10" xfId="0" applyFont="1" applyBorder="1" applyProtection="1"/>
    <xf numFmtId="0" fontId="10" fillId="0" borderId="35" xfId="0" applyFont="1" applyBorder="1" applyProtection="1"/>
    <xf numFmtId="168" fontId="11" fillId="0" borderId="13" xfId="157" applyNumberFormat="1" applyFont="1" applyBorder="1" applyProtection="1"/>
    <xf numFmtId="168" fontId="11" fillId="0" borderId="19" xfId="157" applyNumberFormat="1" applyFont="1" applyBorder="1" applyProtection="1"/>
    <xf numFmtId="168" fontId="10" fillId="0" borderId="13" xfId="157" applyNumberFormat="1" applyFont="1" applyBorder="1" applyProtection="1"/>
    <xf numFmtId="168" fontId="10" fillId="0" borderId="19" xfId="157" applyNumberFormat="1" applyFont="1" applyBorder="1" applyProtection="1"/>
    <xf numFmtId="168" fontId="10" fillId="0" borderId="28" xfId="157" applyNumberFormat="1" applyFont="1" applyBorder="1" applyProtection="1"/>
    <xf numFmtId="168" fontId="11" fillId="0" borderId="13" xfId="157" applyNumberFormat="1" applyFont="1" applyFill="1" applyBorder="1" applyProtection="1"/>
    <xf numFmtId="168" fontId="11" fillId="0" borderId="19" xfId="157" applyNumberFormat="1" applyFont="1" applyFill="1" applyBorder="1" applyProtection="1"/>
    <xf numFmtId="41" fontId="10" fillId="0" borderId="19" xfId="0" applyNumberFormat="1" applyFont="1" applyFill="1" applyBorder="1" applyProtection="1"/>
    <xf numFmtId="0" fontId="10" fillId="0" borderId="11" xfId="0" applyFont="1" applyBorder="1" applyProtection="1"/>
    <xf numFmtId="0" fontId="10" fillId="0" borderId="19" xfId="0" applyFont="1" applyBorder="1" applyProtection="1"/>
    <xf numFmtId="41" fontId="10" fillId="0" borderId="0" xfId="0" applyNumberFormat="1" applyFont="1" applyProtection="1">
      <protection locked="0"/>
    </xf>
    <xf numFmtId="167" fontId="11" fillId="0" borderId="20" xfId="0" applyNumberFormat="1" applyFont="1" applyBorder="1" applyProtection="1"/>
    <xf numFmtId="0" fontId="10" fillId="0" borderId="22" xfId="0" applyFont="1" applyBorder="1" applyProtection="1"/>
    <xf numFmtId="0" fontId="10" fillId="0" borderId="26" xfId="0" applyFont="1" applyBorder="1" applyProtection="1"/>
    <xf numFmtId="41" fontId="10" fillId="0" borderId="23" xfId="0" applyNumberFormat="1" applyFont="1" applyBorder="1" applyProtection="1"/>
    <xf numFmtId="168" fontId="10" fillId="0" borderId="0" xfId="0" applyNumberFormat="1" applyFont="1" applyProtection="1">
      <protection locked="0"/>
    </xf>
    <xf numFmtId="1" fontId="37" fillId="0" borderId="0" xfId="0" applyNumberFormat="1" applyFont="1"/>
    <xf numFmtId="1" fontId="38" fillId="0" borderId="0" xfId="0" applyNumberFormat="1" applyFont="1"/>
    <xf numFmtId="1" fontId="12" fillId="9" borderId="1" xfId="0" applyNumberFormat="1" applyFont="1" applyFill="1" applyBorder="1" applyAlignment="1" applyProtection="1">
      <alignment vertical="center"/>
    </xf>
    <xf numFmtId="1" fontId="5" fillId="12" borderId="20" xfId="0" applyNumberFormat="1" applyFont="1" applyFill="1" applyBorder="1" applyProtection="1"/>
    <xf numFmtId="0" fontId="11" fillId="6" borderId="0" xfId="0" applyFont="1" applyFill="1" applyAlignment="1">
      <alignment vertical="center"/>
    </xf>
    <xf numFmtId="165" fontId="34" fillId="6" borderId="11" xfId="0" applyNumberFormat="1" applyFont="1" applyFill="1" applyBorder="1" applyAlignment="1">
      <alignment horizontal="center" vertical="center" wrapText="1"/>
    </xf>
    <xf numFmtId="9" fontId="34" fillId="6" borderId="12" xfId="0" applyNumberFormat="1" applyFont="1" applyFill="1" applyBorder="1" applyAlignment="1">
      <alignment horizontal="center" wrapText="1"/>
    </xf>
    <xf numFmtId="0" fontId="11" fillId="13" borderId="0" xfId="0" applyFont="1" applyFill="1" applyBorder="1" applyProtection="1"/>
    <xf numFmtId="1" fontId="5" fillId="13" borderId="0" xfId="0" applyNumberFormat="1" applyFont="1" applyFill="1" applyProtection="1"/>
    <xf numFmtId="0" fontId="10" fillId="13" borderId="0" xfId="0" applyFont="1" applyFill="1"/>
    <xf numFmtId="1" fontId="5" fillId="13" borderId="0" xfId="0" applyNumberFormat="1" applyFont="1" applyFill="1"/>
    <xf numFmtId="0" fontId="11" fillId="13" borderId="0" xfId="0" applyFont="1" applyFill="1" applyProtection="1"/>
    <xf numFmtId="0" fontId="11" fillId="13" borderId="0" xfId="0" applyFont="1" applyFill="1"/>
    <xf numFmtId="0" fontId="0" fillId="13" borderId="0" xfId="0" applyFill="1"/>
    <xf numFmtId="0" fontId="19" fillId="13" borderId="0" xfId="0" applyFont="1" applyFill="1" applyProtection="1"/>
    <xf numFmtId="0" fontId="19" fillId="13" borderId="0" xfId="0" applyFont="1" applyFill="1"/>
    <xf numFmtId="1" fontId="12" fillId="0" borderId="0" xfId="0" applyNumberFormat="1" applyFont="1" applyFill="1" applyBorder="1" applyAlignment="1" applyProtection="1">
      <alignment horizontal="center"/>
    </xf>
    <xf numFmtId="0" fontId="10" fillId="5" borderId="13" xfId="157" applyNumberFormat="1" applyFont="1" applyFill="1" applyBorder="1" applyProtection="1">
      <protection locked="0"/>
    </xf>
    <xf numFmtId="0" fontId="10" fillId="5" borderId="13" xfId="0" applyFont="1" applyFill="1" applyBorder="1" applyProtection="1">
      <protection locked="0"/>
    </xf>
    <xf numFmtId="168" fontId="11" fillId="0" borderId="22" xfId="157" applyNumberFormat="1" applyFont="1" applyFill="1" applyBorder="1" applyAlignment="1" applyProtection="1">
      <alignment horizontal="left"/>
    </xf>
    <xf numFmtId="168" fontId="11" fillId="0" borderId="23" xfId="157" applyNumberFormat="1" applyFont="1" applyFill="1" applyBorder="1" applyAlignment="1" applyProtection="1">
      <alignment horizontal="left"/>
    </xf>
    <xf numFmtId="1" fontId="7" fillId="14" borderId="11" xfId="0" applyNumberFormat="1" applyFont="1" applyFill="1" applyBorder="1"/>
    <xf numFmtId="0" fontId="0" fillId="0" borderId="0" xfId="0"/>
    <xf numFmtId="1" fontId="8" fillId="6" borderId="30" xfId="0" applyNumberFormat="1" applyFont="1" applyFill="1" applyBorder="1" applyAlignment="1" applyProtection="1">
      <alignment horizontal="center"/>
    </xf>
    <xf numFmtId="1" fontId="8" fillId="6" borderId="16" xfId="0" applyNumberFormat="1" applyFont="1" applyFill="1" applyBorder="1" applyAlignment="1" applyProtection="1">
      <alignment horizontal="center"/>
    </xf>
    <xf numFmtId="1" fontId="8" fillId="6" borderId="15" xfId="0" applyNumberFormat="1" applyFont="1" applyFill="1" applyBorder="1" applyAlignment="1" applyProtection="1">
      <alignment horizontal="center"/>
    </xf>
  </cellXfs>
  <cellStyles count="210">
    <cellStyle name="Comma" xfId="155" builtinId="3"/>
    <cellStyle name="Currency" xfId="1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Normal" xfId="0" builtinId="0"/>
    <cellStyle name="Percent" xfId="156" builtinId="5"/>
  </cellStyles>
  <dxfs count="0"/>
  <tableStyles count="0" defaultTableStyle="TableStyleMedium9" defaultPivotStyle="PivotStyleMedium4"/>
  <colors>
    <mruColors>
      <color rgb="FFF0DFAC"/>
      <color rgb="FFF7EED4"/>
      <color rgb="FFDA5521"/>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aretflynn-khan/Box/EBPG/FamilyFirst%20Info/Nebraska/NE%20FFPSA%203-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dmin and Training Costs"/>
      <sheetName val="dropdown lists"/>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C15157-9F5B-412C-8F79-97E0B5C0B987}" name="Table1" displayName="Table1" ref="A32:A37" totalsRowShown="0">
  <autoFilter ref="A32:A37" xr:uid="{CCB4C1A5-4E6D-421F-8E34-C6466529A3BF}"/>
  <tableColumns count="1">
    <tableColumn id="1" xr3:uid="{C1F8B632-E85C-4D58-B5EC-DE858809B995}" name="Column1"/>
  </tableColumns>
  <tableStyleInfo name="TableStyleMedium9" showFirstColumn="0" showLastColumn="0" showRowStripes="1" showColumnStripes="0"/>
</table>
</file>

<file path=xl/theme/theme1.xml><?xml version="1.0" encoding="utf-8"?>
<a:theme xmlns:a="http://schemas.openxmlformats.org/drawingml/2006/main" name="CaseyTheme">
  <a:themeElements>
    <a:clrScheme name="CaseyPalette">
      <a:dk1>
        <a:srgbClr val="000000"/>
      </a:dk1>
      <a:lt1>
        <a:srgbClr val="FFFFFF"/>
      </a:lt1>
      <a:dk2>
        <a:srgbClr val="97A825"/>
      </a:dk2>
      <a:lt2>
        <a:srgbClr val="F7EED4"/>
      </a:lt2>
      <a:accent1>
        <a:srgbClr val="595959"/>
      </a:accent1>
      <a:accent2>
        <a:srgbClr val="DA5521"/>
      </a:accent2>
      <a:accent3>
        <a:srgbClr val="E9AF1D"/>
      </a:accent3>
      <a:accent4>
        <a:srgbClr val="849120"/>
      </a:accent4>
      <a:accent5>
        <a:srgbClr val="005293"/>
      </a:accent5>
      <a:accent6>
        <a:srgbClr val="5A5284"/>
      </a:accent6>
      <a:hlink>
        <a:srgbClr val="0665A4"/>
      </a:hlink>
      <a:folHlink>
        <a:srgbClr val="7030A0"/>
      </a:folHlink>
    </a:clrScheme>
    <a:fontScheme name="CaseySystemFont">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T42"/>
  <sheetViews>
    <sheetView zoomScaleNormal="100" workbookViewId="0">
      <selection activeCell="B12" sqref="B12"/>
    </sheetView>
  </sheetViews>
  <sheetFormatPr defaultColWidth="10.84375" defaultRowHeight="15.5" x14ac:dyDescent="0.35"/>
  <cols>
    <col min="1" max="1" width="55.3046875" style="2" customWidth="1"/>
    <col min="2" max="3" width="25.15234375" style="2" customWidth="1"/>
    <col min="4" max="4" width="19.4609375" style="2" customWidth="1"/>
    <col min="5" max="5" width="17.84375" style="2" customWidth="1"/>
    <col min="6" max="6" width="15.4609375" style="2" customWidth="1"/>
    <col min="7" max="7" width="16.84375" style="2" customWidth="1"/>
    <col min="8" max="16384" width="10.84375" style="2"/>
  </cols>
  <sheetData>
    <row r="1" spans="1:852" s="1" customFormat="1" ht="31" customHeight="1" x14ac:dyDescent="0.35">
      <c r="A1" s="390" t="s">
        <v>150</v>
      </c>
      <c r="B1" s="389"/>
      <c r="C1" s="389"/>
      <c r="D1" s="389"/>
      <c r="E1" s="389"/>
      <c r="F1" s="389"/>
      <c r="G1" s="38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row>
    <row r="2" spans="1:852" s="57" customFormat="1" ht="30" customHeight="1" x14ac:dyDescent="0.35">
      <c r="A2" s="528" t="s">
        <v>196</v>
      </c>
      <c r="B2" s="77"/>
      <c r="C2" s="77"/>
      <c r="D2" s="77"/>
      <c r="E2" s="151" t="s">
        <v>82</v>
      </c>
      <c r="F2" s="151" t="s">
        <v>83</v>
      </c>
      <c r="G2" s="151" t="s">
        <v>84</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row>
    <row r="3" spans="1:852" s="58" customFormat="1" x14ac:dyDescent="0.35">
      <c r="A3" s="396" t="s">
        <v>202</v>
      </c>
      <c r="B3" s="397"/>
      <c r="C3" s="397"/>
      <c r="D3" s="397"/>
      <c r="E3" s="397"/>
      <c r="F3" s="397"/>
      <c r="G3" s="397"/>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row>
    <row r="4" spans="1:852" x14ac:dyDescent="0.35">
      <c r="A4" s="66" t="s">
        <v>167</v>
      </c>
      <c r="B4" s="80"/>
      <c r="C4" s="80"/>
      <c r="D4" s="80"/>
      <c r="E4" s="64"/>
      <c r="F4" s="64"/>
      <c r="G4" s="64"/>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row>
    <row r="5" spans="1:852" s="3" customFormat="1" x14ac:dyDescent="0.35">
      <c r="A5" s="66" t="s">
        <v>168</v>
      </c>
      <c r="B5" s="80"/>
      <c r="C5" s="80"/>
      <c r="D5" s="80"/>
      <c r="E5" s="64"/>
      <c r="F5" s="64"/>
      <c r="G5" s="64"/>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row>
    <row r="6" spans="1:852" x14ac:dyDescent="0.35">
      <c r="A6" s="66"/>
      <c r="B6" s="80"/>
      <c r="C6" s="80"/>
      <c r="D6" s="80"/>
      <c r="E6" s="80"/>
      <c r="F6" s="80"/>
      <c r="G6" s="80"/>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row>
    <row r="7" spans="1:852" s="59" customFormat="1" x14ac:dyDescent="0.35">
      <c r="A7" s="398" t="s">
        <v>162</v>
      </c>
      <c r="B7" s="399" t="s">
        <v>93</v>
      </c>
      <c r="C7" s="399" t="s">
        <v>94</v>
      </c>
      <c r="D7" s="399" t="s">
        <v>85</v>
      </c>
      <c r="E7" s="400"/>
      <c r="F7" s="400"/>
      <c r="G7" s="400"/>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row>
    <row r="8" spans="1:852" x14ac:dyDescent="0.35">
      <c r="A8" s="66"/>
      <c r="B8" s="66"/>
      <c r="C8" s="66"/>
      <c r="D8" s="66"/>
      <c r="E8" s="66"/>
      <c r="F8" s="66"/>
      <c r="G8" s="66"/>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row>
    <row r="9" spans="1:852" x14ac:dyDescent="0.35">
      <c r="A9" s="75" t="s">
        <v>134</v>
      </c>
      <c r="B9" s="75"/>
      <c r="C9" s="75"/>
      <c r="D9" s="66"/>
      <c r="E9" s="66"/>
      <c r="F9" s="66"/>
      <c r="G9" s="66"/>
      <c r="H9" s="547" t="s">
        <v>205</v>
      </c>
      <c r="I9" s="548"/>
      <c r="J9" s="548"/>
      <c r="K9" s="548"/>
      <c r="L9" s="548"/>
      <c r="M9" s="548"/>
      <c r="N9" s="54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row>
    <row r="10" spans="1:852" x14ac:dyDescent="0.35">
      <c r="A10" s="71"/>
      <c r="B10" s="75"/>
      <c r="C10" s="75"/>
      <c r="D10" s="66"/>
      <c r="E10" s="66"/>
      <c r="F10" s="66"/>
      <c r="G10" s="66"/>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row>
    <row r="11" spans="1:852" x14ac:dyDescent="0.35">
      <c r="A11" s="66" t="s">
        <v>203</v>
      </c>
      <c r="B11" s="72"/>
      <c r="C11" s="72"/>
      <c r="D11" s="72"/>
      <c r="E11" s="66">
        <f>E$4*$B11*$C11*$D11</f>
        <v>0</v>
      </c>
      <c r="F11" s="66">
        <f t="shared" ref="F11:G11" si="0">F$4*$B11*$C11*$D11</f>
        <v>0</v>
      </c>
      <c r="G11" s="66">
        <f t="shared" si="0"/>
        <v>0</v>
      </c>
    </row>
    <row r="12" spans="1:852" x14ac:dyDescent="0.35">
      <c r="A12" s="66" t="s">
        <v>204</v>
      </c>
      <c r="B12" s="65"/>
      <c r="C12" s="65"/>
      <c r="D12" s="65"/>
      <c r="E12" s="66">
        <f>E5*$B12*$C12*$D12</f>
        <v>0</v>
      </c>
      <c r="F12" s="66">
        <f t="shared" ref="F12:G12" si="1">F5*$B12*$C12*$D12</f>
        <v>0</v>
      </c>
      <c r="G12" s="66">
        <f t="shared" si="1"/>
        <v>0</v>
      </c>
    </row>
    <row r="13" spans="1:852" x14ac:dyDescent="0.35">
      <c r="A13" s="66"/>
      <c r="B13" s="76"/>
      <c r="C13" s="76"/>
      <c r="D13" s="76"/>
      <c r="E13" s="66"/>
      <c r="F13" s="66"/>
      <c r="G13" s="66"/>
    </row>
    <row r="14" spans="1:852" x14ac:dyDescent="0.35">
      <c r="A14" s="55" t="s">
        <v>135</v>
      </c>
      <c r="B14" s="62"/>
      <c r="C14" s="62"/>
      <c r="D14" s="63"/>
      <c r="E14" s="73"/>
      <c r="F14" s="73"/>
      <c r="G14" s="73"/>
    </row>
    <row r="15" spans="1:852" x14ac:dyDescent="0.35">
      <c r="A15" s="71"/>
      <c r="B15" s="62"/>
      <c r="C15" s="62"/>
      <c r="D15" s="63"/>
      <c r="E15" s="73"/>
      <c r="F15" s="73"/>
      <c r="G15" s="73"/>
    </row>
    <row r="16" spans="1:852" x14ac:dyDescent="0.35">
      <c r="A16" s="66" t="s">
        <v>203</v>
      </c>
      <c r="B16" s="72"/>
      <c r="C16" s="72"/>
      <c r="D16" s="72"/>
      <c r="E16" s="66">
        <f>E$4*$B16*$C16*$D16</f>
        <v>0</v>
      </c>
      <c r="F16" s="66">
        <f t="shared" ref="F16:G16" si="2">F$4*$B16*$C16*$D16</f>
        <v>0</v>
      </c>
      <c r="G16" s="66">
        <f t="shared" si="2"/>
        <v>0</v>
      </c>
    </row>
    <row r="17" spans="1:7" x14ac:dyDescent="0.35">
      <c r="A17" s="66" t="s">
        <v>204</v>
      </c>
      <c r="B17" s="72"/>
      <c r="C17" s="72"/>
      <c r="D17" s="72"/>
      <c r="E17" s="66">
        <f>E5*$B17*$C17*$D17</f>
        <v>0</v>
      </c>
      <c r="F17" s="66">
        <f t="shared" ref="F17:G17" si="3">F5*$B17*$C17*$D17</f>
        <v>0</v>
      </c>
      <c r="G17" s="66">
        <f t="shared" si="3"/>
        <v>0</v>
      </c>
    </row>
    <row r="18" spans="1:7" x14ac:dyDescent="0.35">
      <c r="A18" s="56"/>
      <c r="B18" s="63"/>
      <c r="C18" s="63"/>
      <c r="D18" s="63"/>
      <c r="E18" s="73"/>
      <c r="F18" s="73"/>
      <c r="G18" s="73"/>
    </row>
    <row r="19" spans="1:7" x14ac:dyDescent="0.35">
      <c r="A19" s="55" t="s">
        <v>136</v>
      </c>
      <c r="B19" s="62"/>
      <c r="C19" s="62"/>
      <c r="D19" s="63"/>
      <c r="E19" s="73"/>
      <c r="F19" s="73"/>
      <c r="G19" s="73"/>
    </row>
    <row r="20" spans="1:7" x14ac:dyDescent="0.35">
      <c r="A20" s="71"/>
      <c r="B20" s="62"/>
      <c r="C20" s="62"/>
      <c r="D20" s="63"/>
      <c r="E20" s="73"/>
      <c r="F20" s="73"/>
      <c r="G20" s="73"/>
    </row>
    <row r="21" spans="1:7" x14ac:dyDescent="0.35">
      <c r="A21" s="66" t="s">
        <v>203</v>
      </c>
      <c r="B21" s="72"/>
      <c r="C21" s="72"/>
      <c r="D21" s="72"/>
      <c r="E21" s="66">
        <f>E$4*$B21*$C21*$D21</f>
        <v>0</v>
      </c>
      <c r="F21" s="66">
        <f t="shared" ref="F21:G21" si="4">F$4*$B21*$C21*$D21</f>
        <v>0</v>
      </c>
      <c r="G21" s="66">
        <f t="shared" si="4"/>
        <v>0</v>
      </c>
    </row>
    <row r="22" spans="1:7" x14ac:dyDescent="0.35">
      <c r="A22" s="54" t="s">
        <v>204</v>
      </c>
      <c r="B22" s="72"/>
      <c r="C22" s="72"/>
      <c r="D22" s="72"/>
      <c r="E22" s="66">
        <f>E5*$B22*$C22*$D22</f>
        <v>0</v>
      </c>
      <c r="F22" s="66">
        <f t="shared" ref="F22:G22" si="5">F5*$B22*$C22*$D22</f>
        <v>0</v>
      </c>
      <c r="G22" s="66">
        <f t="shared" si="5"/>
        <v>0</v>
      </c>
    </row>
    <row r="23" spans="1:7" x14ac:dyDescent="0.35">
      <c r="A23" s="66"/>
      <c r="B23" s="76"/>
      <c r="C23" s="76"/>
      <c r="D23" s="76"/>
      <c r="E23" s="66"/>
      <c r="F23" s="66"/>
      <c r="G23" s="66"/>
    </row>
    <row r="24" spans="1:7" x14ac:dyDescent="0.35">
      <c r="A24" s="55" t="s">
        <v>137</v>
      </c>
      <c r="B24" s="78"/>
      <c r="C24" s="78"/>
      <c r="D24" s="79"/>
      <c r="E24" s="73"/>
      <c r="F24" s="73"/>
      <c r="G24" s="73"/>
    </row>
    <row r="25" spans="1:7" x14ac:dyDescent="0.35">
      <c r="A25" s="71"/>
      <c r="B25" s="78"/>
      <c r="C25" s="78"/>
      <c r="D25" s="79"/>
      <c r="E25" s="73"/>
      <c r="F25" s="73"/>
      <c r="G25" s="73"/>
    </row>
    <row r="26" spans="1:7" x14ac:dyDescent="0.35">
      <c r="A26" s="66" t="s">
        <v>203</v>
      </c>
      <c r="B26" s="72"/>
      <c r="C26" s="72"/>
      <c r="D26" s="72"/>
      <c r="E26" s="66">
        <f>E$4*$B26*$C26*$D26</f>
        <v>0</v>
      </c>
      <c r="F26" s="66">
        <f t="shared" ref="F26:G26" si="6">F$4*$B26*$C26*$D26</f>
        <v>0</v>
      </c>
      <c r="G26" s="66">
        <f t="shared" si="6"/>
        <v>0</v>
      </c>
    </row>
    <row r="27" spans="1:7" x14ac:dyDescent="0.35">
      <c r="A27" s="66" t="s">
        <v>204</v>
      </c>
      <c r="B27" s="72"/>
      <c r="C27" s="72"/>
      <c r="D27" s="72"/>
      <c r="E27" s="66">
        <f>E5*$B27*$C27*$D27</f>
        <v>0</v>
      </c>
      <c r="F27" s="66">
        <f t="shared" ref="F27:G27" si="7">F5*$B27*$C27*$D27</f>
        <v>0</v>
      </c>
      <c r="G27" s="66">
        <f t="shared" si="7"/>
        <v>0</v>
      </c>
    </row>
    <row r="28" spans="1:7" x14ac:dyDescent="0.35">
      <c r="A28" s="66"/>
      <c r="B28" s="76"/>
      <c r="C28" s="76"/>
      <c r="D28" s="76"/>
      <c r="E28" s="66"/>
      <c r="F28" s="66"/>
      <c r="G28" s="66"/>
    </row>
    <row r="29" spans="1:7" x14ac:dyDescent="0.35">
      <c r="A29" s="75" t="s">
        <v>138</v>
      </c>
      <c r="B29" s="76"/>
      <c r="C29" s="76"/>
      <c r="D29" s="76"/>
      <c r="E29" s="66"/>
      <c r="F29" s="66"/>
      <c r="G29" s="66"/>
    </row>
    <row r="30" spans="1:7" x14ac:dyDescent="0.35">
      <c r="A30" s="71"/>
      <c r="B30" s="76"/>
      <c r="C30" s="76"/>
      <c r="D30" s="76"/>
      <c r="E30" s="66"/>
      <c r="F30" s="66"/>
      <c r="G30" s="66"/>
    </row>
    <row r="31" spans="1:7" x14ac:dyDescent="0.35">
      <c r="A31" s="66" t="s">
        <v>203</v>
      </c>
      <c r="B31" s="72"/>
      <c r="C31" s="72"/>
      <c r="D31" s="72"/>
      <c r="E31" s="66">
        <f>E$4*$B31*$C31*$D31</f>
        <v>0</v>
      </c>
      <c r="F31" s="66">
        <f t="shared" ref="F31:G31" si="8">F$4*$B31*$C31*$D31</f>
        <v>0</v>
      </c>
      <c r="G31" s="66">
        <f t="shared" si="8"/>
        <v>0</v>
      </c>
    </row>
    <row r="32" spans="1:7" x14ac:dyDescent="0.35">
      <c r="A32" s="66" t="s">
        <v>204</v>
      </c>
      <c r="B32" s="72"/>
      <c r="C32" s="72"/>
      <c r="D32" s="72"/>
      <c r="E32" s="66">
        <f>E5*$B32*$C32*$D32</f>
        <v>0</v>
      </c>
      <c r="F32" s="66">
        <f t="shared" ref="F32:G32" si="9">F5*$B32*$C32*$D32</f>
        <v>0</v>
      </c>
      <c r="G32" s="66">
        <f t="shared" si="9"/>
        <v>0</v>
      </c>
    </row>
    <row r="33" spans="1:7" x14ac:dyDescent="0.35">
      <c r="A33" s="66"/>
      <c r="B33" s="66"/>
      <c r="C33" s="66"/>
      <c r="D33" s="66"/>
      <c r="E33" s="66"/>
      <c r="F33" s="66"/>
      <c r="G33" s="66"/>
    </row>
    <row r="34" spans="1:7" x14ac:dyDescent="0.35">
      <c r="A34" s="74" t="s">
        <v>90</v>
      </c>
      <c r="B34" s="74"/>
      <c r="C34" s="74"/>
      <c r="D34" s="73"/>
      <c r="E34" s="74">
        <f>E11+E16+E21+E26+E31</f>
        <v>0</v>
      </c>
      <c r="F34" s="74">
        <f t="shared" ref="F34:G34" si="10">F11+F16+F21+F26+F31</f>
        <v>0</v>
      </c>
      <c r="G34" s="74">
        <f t="shared" si="10"/>
        <v>0</v>
      </c>
    </row>
    <row r="35" spans="1:7" x14ac:dyDescent="0.35">
      <c r="A35" s="74" t="s">
        <v>130</v>
      </c>
      <c r="B35" s="74"/>
      <c r="C35" s="74"/>
      <c r="D35" s="73"/>
      <c r="E35" s="74">
        <f>E34*2</f>
        <v>0</v>
      </c>
      <c r="F35" s="74">
        <f t="shared" ref="F35:G35" si="11">F34*2</f>
        <v>0</v>
      </c>
      <c r="G35" s="74">
        <f t="shared" si="11"/>
        <v>0</v>
      </c>
    </row>
    <row r="36" spans="1:7" x14ac:dyDescent="0.35">
      <c r="A36" s="74" t="s">
        <v>91</v>
      </c>
      <c r="B36" s="73"/>
      <c r="C36" s="73"/>
      <c r="D36" s="73"/>
      <c r="E36" s="73">
        <f>E12+E17+E22+E27+E32</f>
        <v>0</v>
      </c>
      <c r="F36" s="73">
        <f t="shared" ref="F36:G36" si="12">F12+F17+F22+F27+F32</f>
        <v>0</v>
      </c>
      <c r="G36" s="73">
        <f t="shared" si="12"/>
        <v>0</v>
      </c>
    </row>
    <row r="37" spans="1:7" x14ac:dyDescent="0.35">
      <c r="A37" s="74" t="s">
        <v>149</v>
      </c>
      <c r="B37" s="73"/>
      <c r="C37" s="73"/>
      <c r="D37" s="73"/>
      <c r="E37" s="73">
        <f>E35+E36</f>
        <v>0</v>
      </c>
      <c r="F37" s="73">
        <f t="shared" ref="F37:G37" si="13">F35+F36</f>
        <v>0</v>
      </c>
      <c r="G37" s="73">
        <f t="shared" si="13"/>
        <v>0</v>
      </c>
    </row>
    <row r="38" spans="1:7" x14ac:dyDescent="0.35">
      <c r="A38" s="74" t="s">
        <v>195</v>
      </c>
      <c r="B38" s="73"/>
      <c r="C38" s="73"/>
      <c r="D38" s="73"/>
      <c r="E38" s="73">
        <f>E34+E36</f>
        <v>0</v>
      </c>
      <c r="F38" s="73">
        <f t="shared" ref="F38:G38" si="14">F34+F36</f>
        <v>0</v>
      </c>
      <c r="G38" s="73">
        <f t="shared" si="14"/>
        <v>0</v>
      </c>
    </row>
    <row r="40" spans="1:7" s="527" customFormat="1" ht="14" x14ac:dyDescent="0.3"/>
    <row r="41" spans="1:7" x14ac:dyDescent="0.35">
      <c r="A41" s="526"/>
    </row>
    <row r="42" spans="1:7" x14ac:dyDescent="0.35">
      <c r="A42" s="526"/>
    </row>
  </sheetData>
  <sheetProtection sheet="1" objects="1" scenarios="1"/>
  <mergeCells count="1">
    <mergeCell ref="H9:N9"/>
  </mergeCells>
  <phoneticPr fontId="1" type="noConversion"/>
  <pageMargins left="0.75" right="0.75" top="1" bottom="1" header="0.5" footer="0.5"/>
  <pageSetup scale="64" orientation="landscape" horizontalDpi="4294967292" verticalDpi="4294967292" r:id="rId1"/>
  <headerFooter>
    <oddHeader>&amp;L&amp;"Arial Narrow (Headings),Bold"&amp;13&amp;K05+000
FISCAL ANALYSIS WORKBOOK 1: FAMILY FIRST SUMMARY ANALYSIS</oddHeader>
    <oddFooter xml:space="preserve">&amp;L&amp;"Arial Narrow,Regular"&amp;11&amp;K05+000Developed by the Annie E. Casey Foundation. Any findings or analyses generated using this workbook are those of the authors alone and do not necessarily reflect the opinions of the Foundation.  </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37"/>
  <sheetViews>
    <sheetView topLeftCell="A10" workbookViewId="0">
      <selection activeCell="A32" sqref="A32:A37"/>
    </sheetView>
  </sheetViews>
  <sheetFormatPr defaultColWidth="8.84375" defaultRowHeight="13.5" x14ac:dyDescent="0.3"/>
  <cols>
    <col min="1" max="1" width="10.69140625" customWidth="1"/>
  </cols>
  <sheetData>
    <row r="1" spans="1:1" x14ac:dyDescent="0.3">
      <c r="A1" t="s">
        <v>21</v>
      </c>
    </row>
    <row r="3" spans="1:1" x14ac:dyDescent="0.3">
      <c r="A3" t="s">
        <v>22</v>
      </c>
    </row>
    <row r="4" spans="1:1" x14ac:dyDescent="0.3">
      <c r="A4" s="7" t="s">
        <v>29</v>
      </c>
    </row>
    <row r="5" spans="1:1" x14ac:dyDescent="0.3">
      <c r="A5" t="s">
        <v>12</v>
      </c>
    </row>
    <row r="6" spans="1:1" x14ac:dyDescent="0.3">
      <c r="A6" t="s">
        <v>23</v>
      </c>
    </row>
    <row r="7" spans="1:1" x14ac:dyDescent="0.3">
      <c r="A7" t="s">
        <v>24</v>
      </c>
    </row>
    <row r="8" spans="1:1" x14ac:dyDescent="0.3">
      <c r="A8" t="s">
        <v>13</v>
      </c>
    </row>
    <row r="9" spans="1:1" x14ac:dyDescent="0.3">
      <c r="A9" t="s">
        <v>14</v>
      </c>
    </row>
    <row r="10" spans="1:1" x14ac:dyDescent="0.3">
      <c r="A10" t="s">
        <v>15</v>
      </c>
    </row>
    <row r="11" spans="1:1" x14ac:dyDescent="0.3">
      <c r="A11" t="s">
        <v>16</v>
      </c>
    </row>
    <row r="12" spans="1:1" x14ac:dyDescent="0.3">
      <c r="A12" t="s">
        <v>17</v>
      </c>
    </row>
    <row r="15" spans="1:1" x14ac:dyDescent="0.3">
      <c r="A15" t="s">
        <v>28</v>
      </c>
    </row>
    <row r="16" spans="1:1" x14ac:dyDescent="0.3">
      <c r="A16" t="s">
        <v>20</v>
      </c>
    </row>
    <row r="17" spans="1:1" x14ac:dyDescent="0.3">
      <c r="A17" t="s">
        <v>25</v>
      </c>
    </row>
    <row r="18" spans="1:1" x14ac:dyDescent="0.3">
      <c r="A18" t="s">
        <v>26</v>
      </c>
    </row>
    <row r="19" spans="1:1" x14ac:dyDescent="0.3">
      <c r="A19" t="s">
        <v>27</v>
      </c>
    </row>
    <row r="21" spans="1:1" x14ac:dyDescent="0.3">
      <c r="A21" s="7" t="s">
        <v>19</v>
      </c>
    </row>
    <row r="22" spans="1:1" x14ac:dyDescent="0.3">
      <c r="A22" s="7"/>
    </row>
    <row r="23" spans="1:1" x14ac:dyDescent="0.3">
      <c r="A23" s="7" t="s">
        <v>30</v>
      </c>
    </row>
    <row r="24" spans="1:1" x14ac:dyDescent="0.3">
      <c r="A24" s="7" t="s">
        <v>31</v>
      </c>
    </row>
    <row r="25" spans="1:1" x14ac:dyDescent="0.3">
      <c r="A25" s="7" t="s">
        <v>32</v>
      </c>
    </row>
    <row r="26" spans="1:1" x14ac:dyDescent="0.3">
      <c r="A26" s="7" t="s">
        <v>33</v>
      </c>
    </row>
    <row r="27" spans="1:1" x14ac:dyDescent="0.3">
      <c r="A27" s="7" t="s">
        <v>34</v>
      </c>
    </row>
    <row r="28" spans="1:1" x14ac:dyDescent="0.3">
      <c r="A28" s="19" t="s">
        <v>42</v>
      </c>
    </row>
    <row r="29" spans="1:1" x14ac:dyDescent="0.3">
      <c r="A29" s="19" t="s">
        <v>43</v>
      </c>
    </row>
    <row r="30" spans="1:1" x14ac:dyDescent="0.3">
      <c r="A30" s="19"/>
    </row>
    <row r="31" spans="1:1" x14ac:dyDescent="0.3">
      <c r="A31" s="19" t="s">
        <v>141</v>
      </c>
    </row>
    <row r="32" spans="1:1" x14ac:dyDescent="0.3">
      <c r="A32" t="s">
        <v>142</v>
      </c>
    </row>
    <row r="34" spans="1:1" x14ac:dyDescent="0.3">
      <c r="A34" t="s">
        <v>132</v>
      </c>
    </row>
    <row r="35" spans="1:1" x14ac:dyDescent="0.3">
      <c r="A35" t="s">
        <v>115</v>
      </c>
    </row>
    <row r="36" spans="1:1" x14ac:dyDescent="0.3">
      <c r="A36" t="s">
        <v>116</v>
      </c>
    </row>
    <row r="37" spans="1:1" x14ac:dyDescent="0.3">
      <c r="A37" t="s">
        <v>117</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C89A1-418C-B94B-A271-E54F32F2B825}">
  <sheetPr>
    <pageSetUpPr fitToPage="1"/>
  </sheetPr>
  <dimension ref="A1:DO36"/>
  <sheetViews>
    <sheetView zoomScaleNormal="100" workbookViewId="0">
      <selection sqref="A1:XFD1"/>
    </sheetView>
  </sheetViews>
  <sheetFormatPr defaultColWidth="11" defaultRowHeight="12.5" x14ac:dyDescent="0.25"/>
  <cols>
    <col min="1" max="1" width="22.69140625" style="5" customWidth="1"/>
    <col min="2" max="2" width="24.4609375" style="5" customWidth="1"/>
    <col min="3" max="3" width="18.15234375" style="494" customWidth="1"/>
    <col min="4" max="4" width="12.69140625" style="495" customWidth="1"/>
    <col min="5" max="5" width="18.3046875" style="494" customWidth="1"/>
    <col min="6" max="6" width="14.3046875" style="495" customWidth="1"/>
    <col min="7" max="7" width="17.69140625" style="494" customWidth="1"/>
    <col min="8" max="8" width="11.15234375" style="495" customWidth="1"/>
    <col min="9" max="16384" width="11" style="5"/>
  </cols>
  <sheetData>
    <row r="1" spans="1:119" s="482" customFormat="1" ht="31" customHeight="1" x14ac:dyDescent="0.3">
      <c r="A1" s="468" t="s">
        <v>160</v>
      </c>
      <c r="C1" s="483"/>
      <c r="D1" s="484"/>
      <c r="E1" s="483"/>
      <c r="F1" s="484"/>
      <c r="G1" s="483"/>
      <c r="H1" s="484"/>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c r="BM1" s="485"/>
      <c r="BN1" s="485"/>
      <c r="BO1" s="485"/>
      <c r="BP1" s="485"/>
      <c r="BQ1" s="485"/>
      <c r="BR1" s="485"/>
      <c r="BS1" s="485"/>
      <c r="BT1" s="485"/>
      <c r="BU1" s="485"/>
      <c r="BV1" s="485"/>
      <c r="BW1" s="485"/>
      <c r="BX1" s="485"/>
      <c r="BY1" s="485"/>
      <c r="BZ1" s="485"/>
      <c r="CA1" s="485"/>
      <c r="CB1" s="485"/>
      <c r="CC1" s="485"/>
      <c r="CD1" s="485"/>
      <c r="CE1" s="485"/>
      <c r="CF1" s="485"/>
      <c r="CG1" s="485"/>
      <c r="CH1" s="485"/>
      <c r="CI1" s="485"/>
      <c r="CJ1" s="485"/>
      <c r="CK1" s="485"/>
      <c r="CL1" s="485"/>
      <c r="CM1" s="485"/>
      <c r="CN1" s="485"/>
      <c r="CO1" s="485"/>
      <c r="CP1" s="485"/>
      <c r="CQ1" s="485"/>
      <c r="CR1" s="485"/>
      <c r="CS1" s="485"/>
      <c r="CT1" s="485"/>
      <c r="CU1" s="485"/>
      <c r="CV1" s="485"/>
      <c r="CW1" s="485"/>
      <c r="CX1" s="485"/>
      <c r="CY1" s="485"/>
      <c r="CZ1" s="485"/>
      <c r="DA1" s="485"/>
      <c r="DB1" s="485"/>
      <c r="DC1" s="485"/>
      <c r="DD1" s="485"/>
      <c r="DE1" s="485"/>
      <c r="DF1" s="485"/>
      <c r="DG1" s="485"/>
      <c r="DH1" s="485"/>
      <c r="DI1" s="485"/>
      <c r="DJ1" s="485"/>
      <c r="DK1" s="485"/>
      <c r="DL1" s="485"/>
      <c r="DM1" s="485"/>
      <c r="DN1" s="485"/>
      <c r="DO1" s="485"/>
    </row>
    <row r="2" spans="1:119" ht="13" x14ac:dyDescent="0.3">
      <c r="A2" s="428"/>
      <c r="B2" s="428"/>
      <c r="C2" s="486" t="s">
        <v>3</v>
      </c>
      <c r="D2" s="487"/>
      <c r="E2" s="486" t="s">
        <v>4</v>
      </c>
      <c r="F2" s="487"/>
      <c r="G2" s="486" t="s">
        <v>118</v>
      </c>
      <c r="H2" s="487"/>
    </row>
    <row r="3" spans="1:119" ht="25.5" customHeight="1" x14ac:dyDescent="0.25">
      <c r="A3" s="530" t="s">
        <v>97</v>
      </c>
      <c r="B3" s="530" t="s">
        <v>112</v>
      </c>
      <c r="C3" s="531" t="s">
        <v>161</v>
      </c>
      <c r="D3" s="532" t="s">
        <v>113</v>
      </c>
      <c r="E3" s="531" t="s">
        <v>161</v>
      </c>
      <c r="F3" s="532" t="s">
        <v>113</v>
      </c>
      <c r="G3" s="531" t="s">
        <v>161</v>
      </c>
      <c r="H3" s="532" t="s">
        <v>113</v>
      </c>
    </row>
    <row r="4" spans="1:119" ht="13" x14ac:dyDescent="0.3">
      <c r="A4" s="428" t="s">
        <v>114</v>
      </c>
      <c r="B4" s="5" t="str">
        <f>IF('3.1 Program Budget 1'!X6=1,+'3.1 Program Budget 1'!C2," ")</f>
        <v xml:space="preserve"> </v>
      </c>
      <c r="C4" s="488">
        <f>IF('3.1 Program Budget 1'!$X$6=1,+'3.1 Program Budget 1'!$C$29,0)</f>
        <v>0</v>
      </c>
      <c r="D4" s="489" t="str">
        <f>IF(C4&gt;0,C4/C$32," ")</f>
        <v xml:space="preserve"> </v>
      </c>
      <c r="E4" s="488">
        <f>IF('3.1 Program Budget 1'!$X$6=1,+'3.1 Program Budget 1'!$E$29,0)</f>
        <v>0</v>
      </c>
      <c r="F4" s="489" t="str">
        <f>IF(E4&gt;0,E4/E$32," ")</f>
        <v xml:space="preserve"> </v>
      </c>
      <c r="G4" s="488">
        <f>IF('3.1 Program Budget 1'!$X$6=1,+'3.1 Program Budget 1'!$E$29,0)</f>
        <v>0</v>
      </c>
      <c r="H4" s="489" t="str">
        <f>IF(G4&gt;0,G4/G$32," ")</f>
        <v xml:space="preserve"> </v>
      </c>
    </row>
    <row r="5" spans="1:119" ht="13" x14ac:dyDescent="0.3">
      <c r="A5" s="428"/>
      <c r="B5" s="5" t="str">
        <f>IF('3.2 Program Budget 2'!$X$6=1,+'3.2 Program Budget 2'!$C$2," ")</f>
        <v xml:space="preserve"> </v>
      </c>
      <c r="C5" s="488">
        <f>IF('3.2 Program Budget 2'!$X$6=1,+'3.2 Program Budget 2'!$C$29,0)</f>
        <v>0</v>
      </c>
      <c r="D5" s="489" t="str">
        <f t="shared" ref="D5:F9" si="0">IF(C5&gt;0,C5/C$32," ")</f>
        <v xml:space="preserve"> </v>
      </c>
      <c r="E5" s="488">
        <f>IF('3.2 Program Budget 2'!$X$6=1,+'3.2 Program Budget 2'!$E$29,0)</f>
        <v>0</v>
      </c>
      <c r="F5" s="489" t="str">
        <f t="shared" si="0"/>
        <v xml:space="preserve"> </v>
      </c>
      <c r="G5" s="488">
        <f>IF('3.2 Program Budget 2'!$X$6=1,+'3.2 Program Budget 2'!$E$29,0)</f>
        <v>0</v>
      </c>
      <c r="H5" s="489" t="str">
        <f t="shared" ref="H5" si="1">IF(G5&gt;0,G5/G$32," ")</f>
        <v xml:space="preserve"> </v>
      </c>
    </row>
    <row r="6" spans="1:119" ht="13" x14ac:dyDescent="0.3">
      <c r="A6" s="428"/>
      <c r="B6" s="5" t="str">
        <f>IF('3.3 Program Budget 3'!$X$6=1,+'3.3 Program Budget 3'!$C$2," ")</f>
        <v xml:space="preserve"> </v>
      </c>
      <c r="C6" s="488">
        <f>IF('3.3 Program Budget 3'!$X$6=1,+'3.3 Program Budget 3'!$C$29,0)</f>
        <v>0</v>
      </c>
      <c r="D6" s="489" t="str">
        <f t="shared" si="0"/>
        <v xml:space="preserve"> </v>
      </c>
      <c r="E6" s="488">
        <f>IF('3.3 Program Budget 3'!$X$6=1,+'3.3 Program Budget 3'!$E$29,0)</f>
        <v>0</v>
      </c>
      <c r="F6" s="489" t="str">
        <f t="shared" si="0"/>
        <v xml:space="preserve"> </v>
      </c>
      <c r="G6" s="488">
        <f>IF('3.3 Program Budget 3'!$X$6=1,+'3.3 Program Budget 3'!$E$29,0)</f>
        <v>0</v>
      </c>
      <c r="H6" s="489" t="str">
        <f t="shared" ref="H6" si="2">IF(G6&gt;0,G6/G$32," ")</f>
        <v xml:space="preserve"> </v>
      </c>
    </row>
    <row r="7" spans="1:119" ht="13" x14ac:dyDescent="0.3">
      <c r="A7" s="428"/>
      <c r="B7" s="5" t="str">
        <f>IF('3.4 Program Budget 4'!$X$6=1,+'3.4 Program Budget 4'!$C$2," ")</f>
        <v xml:space="preserve"> </v>
      </c>
      <c r="C7" s="488">
        <f>IF('3.4 Program Budget 4'!$X$6=1,+'3.4 Program Budget 4'!$C$29,0)</f>
        <v>0</v>
      </c>
      <c r="D7" s="489" t="str">
        <f t="shared" si="0"/>
        <v xml:space="preserve"> </v>
      </c>
      <c r="E7" s="488">
        <f>IF('3.4 Program Budget 4'!$X$6=1,+'3.4 Program Budget 4'!$E$29,0)</f>
        <v>0</v>
      </c>
      <c r="F7" s="489" t="str">
        <f t="shared" si="0"/>
        <v xml:space="preserve"> </v>
      </c>
      <c r="G7" s="488">
        <f>IF('3.4 Program Budget 4'!$X$6=1,+'3.4 Program Budget 4'!$E$29,0)</f>
        <v>0</v>
      </c>
      <c r="H7" s="489" t="str">
        <f t="shared" ref="H7" si="3">IF(G7&gt;0,G7/G$32," ")</f>
        <v xml:space="preserve"> </v>
      </c>
    </row>
    <row r="8" spans="1:119" ht="13" x14ac:dyDescent="0.3">
      <c r="A8" s="428"/>
      <c r="B8" s="5" t="str">
        <f>IF('3.5 Program Budget 5'!$X$6=1,+'3.5 Program Budget 5'!$C$2," ")</f>
        <v xml:space="preserve"> </v>
      </c>
      <c r="C8" s="488">
        <f>IF('3.5 Program Budget 5'!$X$6=1,+'3.5 Program Budget 5'!$C$29,0)</f>
        <v>0</v>
      </c>
      <c r="D8" s="489" t="str">
        <f t="shared" si="0"/>
        <v xml:space="preserve"> </v>
      </c>
      <c r="E8" s="488">
        <f>IF('3.5 Program Budget 5'!$X$6=1,+'3.5 Program Budget 5'!$E$29,0)</f>
        <v>0</v>
      </c>
      <c r="F8" s="489" t="str">
        <f t="shared" si="0"/>
        <v xml:space="preserve"> </v>
      </c>
      <c r="G8" s="488">
        <f>IF('3.5 Program Budget 5'!$X$6=1,+'3.5 Program Budget 5'!$E$29,0)</f>
        <v>0</v>
      </c>
      <c r="H8" s="489" t="str">
        <f t="shared" ref="H8" si="4">IF(G8&gt;0,G8/G$32," ")</f>
        <v xml:space="preserve"> </v>
      </c>
    </row>
    <row r="9" spans="1:119" ht="13" x14ac:dyDescent="0.3">
      <c r="A9" s="428" t="s">
        <v>163</v>
      </c>
      <c r="B9" s="428"/>
      <c r="C9" s="490">
        <f>SUM(C4:C8)</f>
        <v>0</v>
      </c>
      <c r="D9" s="491" t="str">
        <f t="shared" si="0"/>
        <v xml:space="preserve"> </v>
      </c>
      <c r="E9" s="490">
        <f>SUM(E4:E8)</f>
        <v>0</v>
      </c>
      <c r="F9" s="491" t="str">
        <f t="shared" si="0"/>
        <v xml:space="preserve"> </v>
      </c>
      <c r="G9" s="490">
        <f>SUM(G4:G8)</f>
        <v>0</v>
      </c>
      <c r="H9" s="491" t="str">
        <f t="shared" ref="H9" si="5">IF(G9&gt;0,G9/G$32," ")</f>
        <v xml:space="preserve"> </v>
      </c>
    </row>
    <row r="10" spans="1:119" ht="13" x14ac:dyDescent="0.3">
      <c r="A10" s="428"/>
      <c r="C10" s="488"/>
      <c r="D10" s="489"/>
      <c r="E10" s="488"/>
      <c r="F10" s="489"/>
      <c r="G10" s="488"/>
      <c r="H10" s="489"/>
    </row>
    <row r="11" spans="1:119" ht="13" x14ac:dyDescent="0.3">
      <c r="A11" s="428" t="s">
        <v>115</v>
      </c>
      <c r="B11" s="5" t="str">
        <f>IF('3.1 Program Budget 1'!$X$6=2,+'3.1 Program Budget 1'!$C$2," ")</f>
        <v xml:space="preserve"> </v>
      </c>
      <c r="C11" s="488">
        <f>IF('3.1 Program Budget 1'!$X$6=2,+'3.1 Program Budget 1'!$C$29,0)</f>
        <v>0</v>
      </c>
      <c r="D11" s="489" t="str">
        <f t="shared" ref="D11:F15" si="6">IF(C11&gt;0,C11/C$32," ")</f>
        <v xml:space="preserve"> </v>
      </c>
      <c r="E11" s="488">
        <f>IF('3.1 Program Budget 1'!$X$6=2,+'3.1 Program Budget 1'!$E$29,0)</f>
        <v>0</v>
      </c>
      <c r="F11" s="489" t="str">
        <f t="shared" si="6"/>
        <v xml:space="preserve"> </v>
      </c>
      <c r="G11" s="488">
        <f>IF('3.1 Program Budget 1'!$X$6=2,+'3.1 Program Budget 1'!$E$29,0)</f>
        <v>0</v>
      </c>
      <c r="H11" s="489" t="str">
        <f t="shared" ref="H11" si="7">IF(G11&gt;0,G11/G$32," ")</f>
        <v xml:space="preserve"> </v>
      </c>
    </row>
    <row r="12" spans="1:119" ht="13" x14ac:dyDescent="0.3">
      <c r="A12" s="428"/>
      <c r="B12" s="5" t="str">
        <f>IF('3.2 Program Budget 2'!$X$6=2,+'3.2 Program Budget 2'!$C$2," ")</f>
        <v xml:space="preserve"> </v>
      </c>
      <c r="C12" s="488">
        <f>IF('3.2 Program Budget 2'!$X$6=2,+'3.2 Program Budget 2'!$C$29,0)</f>
        <v>0</v>
      </c>
      <c r="D12" s="489" t="str">
        <f t="shared" si="6"/>
        <v xml:space="preserve"> </v>
      </c>
      <c r="E12" s="488">
        <f>IF('3.2 Program Budget 2'!$X$6=2,+'3.2 Program Budget 2'!$E$29,0)</f>
        <v>0</v>
      </c>
      <c r="F12" s="489" t="str">
        <f t="shared" si="6"/>
        <v xml:space="preserve"> </v>
      </c>
      <c r="G12" s="488">
        <f>IF('3.2 Program Budget 2'!$X$6=2,+'3.2 Program Budget 2'!$E$29,0)</f>
        <v>0</v>
      </c>
      <c r="H12" s="489" t="str">
        <f t="shared" ref="H12" si="8">IF(G12&gt;0,G12/G$32," ")</f>
        <v xml:space="preserve"> </v>
      </c>
    </row>
    <row r="13" spans="1:119" ht="13" x14ac:dyDescent="0.3">
      <c r="A13" s="428"/>
      <c r="B13" s="5" t="str">
        <f>IF('3.3 Program Budget 3'!$X$6=2,+'3.3 Program Budget 3'!$C$2," ")</f>
        <v xml:space="preserve"> </v>
      </c>
      <c r="C13" s="488">
        <f>IF('3.3 Program Budget 3'!$X$6=2,+'3.3 Program Budget 3'!$C$29,0)</f>
        <v>0</v>
      </c>
      <c r="D13" s="489" t="str">
        <f t="shared" si="6"/>
        <v xml:space="preserve"> </v>
      </c>
      <c r="E13" s="488">
        <f>IF('3.3 Program Budget 3'!$X$6=2,+'3.3 Program Budget 3'!$E$29,0)</f>
        <v>0</v>
      </c>
      <c r="F13" s="489" t="str">
        <f t="shared" si="6"/>
        <v xml:space="preserve"> </v>
      </c>
      <c r="G13" s="488">
        <f>IF('3.3 Program Budget 3'!$X$6=2,+'3.3 Program Budget 3'!$E$29,0)</f>
        <v>0</v>
      </c>
      <c r="H13" s="489" t="str">
        <f t="shared" ref="H13" si="9">IF(G13&gt;0,G13/G$32," ")</f>
        <v xml:space="preserve"> </v>
      </c>
    </row>
    <row r="14" spans="1:119" ht="13" x14ac:dyDescent="0.3">
      <c r="A14" s="428"/>
      <c r="B14" s="5" t="str">
        <f>IF('3.4 Program Budget 4'!$X$6=2,+'3.4 Program Budget 4'!$C$2," ")</f>
        <v xml:space="preserve"> </v>
      </c>
      <c r="C14" s="488">
        <f>IF('3.4 Program Budget 4'!$X$6=2,+'3.4 Program Budget 4'!$C$29,0)</f>
        <v>0</v>
      </c>
      <c r="D14" s="489" t="str">
        <f t="shared" si="6"/>
        <v xml:space="preserve"> </v>
      </c>
      <c r="E14" s="488">
        <f>IF('3.4 Program Budget 4'!$X$6=2,+'3.4 Program Budget 4'!$E$29,0)</f>
        <v>0</v>
      </c>
      <c r="F14" s="489" t="str">
        <f t="shared" si="6"/>
        <v xml:space="preserve"> </v>
      </c>
      <c r="G14" s="488">
        <f>IF('3.4 Program Budget 4'!$X$6=2,+'3.4 Program Budget 4'!$E$29,0)</f>
        <v>0</v>
      </c>
      <c r="H14" s="489" t="str">
        <f t="shared" ref="H14" si="10">IF(G14&gt;0,G14/G$32," ")</f>
        <v xml:space="preserve"> </v>
      </c>
    </row>
    <row r="15" spans="1:119" ht="13" x14ac:dyDescent="0.3">
      <c r="A15" s="428"/>
      <c r="B15" s="5" t="str">
        <f>IF('3.5 Program Budget 5'!$X$6=2,+'3.5 Program Budget 5'!$C$2," ")</f>
        <v xml:space="preserve"> </v>
      </c>
      <c r="C15" s="488">
        <f>IF('3.5 Program Budget 5'!$X$6=2,+'3.5 Program Budget 5'!$C$29,0)</f>
        <v>0</v>
      </c>
      <c r="D15" s="489" t="str">
        <f t="shared" si="6"/>
        <v xml:space="preserve"> </v>
      </c>
      <c r="E15" s="488">
        <f>IF('3.5 Program Budget 5'!$X$6=2,+'3.5 Program Budget 5'!$E$29,0)</f>
        <v>0</v>
      </c>
      <c r="F15" s="489" t="str">
        <f t="shared" si="6"/>
        <v xml:space="preserve"> </v>
      </c>
      <c r="G15" s="488">
        <f>IF('3.5 Program Budget 5'!$X$6=2,+'3.5 Program Budget 5'!$E$29,0)</f>
        <v>0</v>
      </c>
      <c r="H15" s="489" t="str">
        <f t="shared" ref="H15" si="11">IF(G15&gt;0,G15/G$32," ")</f>
        <v xml:space="preserve"> </v>
      </c>
    </row>
    <row r="16" spans="1:119" ht="13" x14ac:dyDescent="0.3">
      <c r="A16" s="428" t="s">
        <v>119</v>
      </c>
      <c r="C16" s="490">
        <f>SUM(C11:C15)</f>
        <v>0</v>
      </c>
      <c r="D16" s="491" t="str">
        <f>IF(C16&gt;0,C16/C$32," ")</f>
        <v xml:space="preserve"> </v>
      </c>
      <c r="E16" s="490">
        <f>SUM(E11:E15)</f>
        <v>0</v>
      </c>
      <c r="F16" s="491" t="str">
        <f>IF(E16&gt;0,E16/E$32," ")</f>
        <v xml:space="preserve"> </v>
      </c>
      <c r="G16" s="490">
        <f>SUM(G11:G15)</f>
        <v>0</v>
      </c>
      <c r="H16" s="491" t="str">
        <f>IF(G16&gt;0,G16/G$32," ")</f>
        <v xml:space="preserve"> </v>
      </c>
    </row>
    <row r="17" spans="1:8" ht="13" x14ac:dyDescent="0.3">
      <c r="A17" s="428"/>
      <c r="C17" s="488"/>
      <c r="D17" s="489"/>
      <c r="E17" s="488"/>
      <c r="F17" s="489"/>
      <c r="G17" s="488"/>
      <c r="H17" s="489"/>
    </row>
    <row r="18" spans="1:8" ht="13" x14ac:dyDescent="0.3">
      <c r="A18" s="428" t="s">
        <v>116</v>
      </c>
      <c r="B18" s="5" t="str">
        <f>IF('3.1 Program Budget 1'!$X$6=3,+'3.1 Program Budget 1'!$C$2," ")</f>
        <v xml:space="preserve"> </v>
      </c>
      <c r="C18" s="488">
        <f>IF('3.1 Program Budget 1'!$X$6=3,+'3.1 Program Budget 1'!$C$29,0)</f>
        <v>0</v>
      </c>
      <c r="D18" s="489" t="str">
        <f t="shared" ref="D18:F22" si="12">IF(C18&gt;0,C18/C$32," ")</f>
        <v xml:space="preserve"> </v>
      </c>
      <c r="E18" s="488">
        <f>IF('3.1 Program Budget 1'!$X$6=3,+'3.1 Program Budget 1'!$E$29,0)</f>
        <v>0</v>
      </c>
      <c r="F18" s="489" t="str">
        <f t="shared" si="12"/>
        <v xml:space="preserve"> </v>
      </c>
      <c r="G18" s="488">
        <f>IF('3.1 Program Budget 1'!$X$6=3,+'3.1 Program Budget 1'!$E$29,0)</f>
        <v>0</v>
      </c>
      <c r="H18" s="489" t="str">
        <f t="shared" ref="H18" si="13">IF(G18&gt;0,G18/G$32," ")</f>
        <v xml:space="preserve"> </v>
      </c>
    </row>
    <row r="19" spans="1:8" x14ac:dyDescent="0.25">
      <c r="B19" s="5" t="str">
        <f>IF('3.2 Program Budget 2'!$X$6=3,+'3.2 Program Budget 2'!$C$2," ")</f>
        <v xml:space="preserve"> </v>
      </c>
      <c r="C19" s="488">
        <f>IF('3.2 Program Budget 2'!$X$6=3,+'3.2 Program Budget 2'!$C$29,0)</f>
        <v>0</v>
      </c>
      <c r="D19" s="489" t="str">
        <f t="shared" si="12"/>
        <v xml:space="preserve"> </v>
      </c>
      <c r="E19" s="488">
        <f>IF('3.2 Program Budget 2'!$X$6=3,+'3.2 Program Budget 2'!$E$29,0)</f>
        <v>0</v>
      </c>
      <c r="F19" s="489" t="str">
        <f t="shared" si="12"/>
        <v xml:space="preserve"> </v>
      </c>
      <c r="G19" s="488">
        <f>IF('3.2 Program Budget 2'!$X$6=3,+'3.2 Program Budget 2'!$E$29,0)</f>
        <v>0</v>
      </c>
      <c r="H19" s="489" t="str">
        <f t="shared" ref="H19" si="14">IF(G19&gt;0,G19/G$32," ")</f>
        <v xml:space="preserve"> </v>
      </c>
    </row>
    <row r="20" spans="1:8" x14ac:dyDescent="0.25">
      <c r="B20" s="5" t="str">
        <f>IF('3.3 Program Budget 3'!$X$6=3,+'3.3 Program Budget 3'!$C$2," ")</f>
        <v xml:space="preserve"> </v>
      </c>
      <c r="C20" s="488">
        <f>IF('3.3 Program Budget 3'!$X$6=3,+'3.3 Program Budget 3'!$C$29,0)</f>
        <v>0</v>
      </c>
      <c r="D20" s="489" t="str">
        <f t="shared" si="12"/>
        <v xml:space="preserve"> </v>
      </c>
      <c r="E20" s="488">
        <f>IF('3.3 Program Budget 3'!$X$6=3,+'3.3 Program Budget 3'!$E$29,0)</f>
        <v>0</v>
      </c>
      <c r="F20" s="489" t="str">
        <f t="shared" si="12"/>
        <v xml:space="preserve"> </v>
      </c>
      <c r="G20" s="488">
        <f>IF('3.3 Program Budget 3'!$X$6=3,+'3.3 Program Budget 3'!$E$29,0)</f>
        <v>0</v>
      </c>
      <c r="H20" s="489" t="str">
        <f t="shared" ref="H20" si="15">IF(G20&gt;0,G20/G$32," ")</f>
        <v xml:space="preserve"> </v>
      </c>
    </row>
    <row r="21" spans="1:8" x14ac:dyDescent="0.25">
      <c r="B21" s="5" t="str">
        <f>IF('3.4 Program Budget 4'!$X$6=3,+'3.4 Program Budget 4'!$C$2," ")</f>
        <v xml:space="preserve"> </v>
      </c>
      <c r="C21" s="488">
        <f>IF('3.4 Program Budget 4'!$X$6=3,+'3.4 Program Budget 4'!$C$29,0)</f>
        <v>0</v>
      </c>
      <c r="D21" s="489" t="str">
        <f t="shared" si="12"/>
        <v xml:space="preserve"> </v>
      </c>
      <c r="E21" s="488">
        <f>IF('3.4 Program Budget 4'!$X$6=3,+'3.4 Program Budget 4'!$E$29,0)</f>
        <v>0</v>
      </c>
      <c r="F21" s="489" t="str">
        <f t="shared" si="12"/>
        <v xml:space="preserve"> </v>
      </c>
      <c r="G21" s="488">
        <f>IF('3.4 Program Budget 4'!$X$6=3,+'3.4 Program Budget 4'!$E$29,0)</f>
        <v>0</v>
      </c>
      <c r="H21" s="489" t="str">
        <f t="shared" ref="H21" si="16">IF(G21&gt;0,G21/G$32," ")</f>
        <v xml:space="preserve"> </v>
      </c>
    </row>
    <row r="22" spans="1:8" x14ac:dyDescent="0.25">
      <c r="B22" s="5" t="str">
        <f>IF('3.5 Program Budget 5'!$X$6=3,+'3.5 Program Budget 5'!$C$2," ")</f>
        <v xml:space="preserve"> </v>
      </c>
      <c r="C22" s="488">
        <f>IF('3.5 Program Budget 5'!$X$6=3,+'3.5 Program Budget 5'!$C$29,0)</f>
        <v>0</v>
      </c>
      <c r="D22" s="489" t="str">
        <f t="shared" si="12"/>
        <v xml:space="preserve"> </v>
      </c>
      <c r="E22" s="488">
        <f>IF('3.5 Program Budget 5'!$X$6=3,+'3.5 Program Budget 5'!$E$29,0)</f>
        <v>0</v>
      </c>
      <c r="F22" s="489" t="str">
        <f t="shared" si="12"/>
        <v xml:space="preserve"> </v>
      </c>
      <c r="G22" s="488">
        <f>IF('3.5 Program Budget 5'!$X$6=3,+'3.5 Program Budget 5'!$E$29,0)</f>
        <v>0</v>
      </c>
      <c r="H22" s="489" t="str">
        <f t="shared" ref="H22" si="17">IF(G22&gt;0,G22/G$32," ")</f>
        <v xml:space="preserve"> </v>
      </c>
    </row>
    <row r="23" spans="1:8" ht="13" x14ac:dyDescent="0.3">
      <c r="A23" s="428" t="s">
        <v>120</v>
      </c>
      <c r="C23" s="490">
        <f>SUM(C18:C22)</f>
        <v>0</v>
      </c>
      <c r="D23" s="491" t="str">
        <f>IF(C23&gt;0,C23/C$32," ")</f>
        <v xml:space="preserve"> </v>
      </c>
      <c r="E23" s="490">
        <f>SUM(E18:E22)</f>
        <v>0</v>
      </c>
      <c r="F23" s="491" t="str">
        <f>IF(E23&gt;0,E23/E$32," ")</f>
        <v xml:space="preserve"> </v>
      </c>
      <c r="G23" s="490">
        <f>SUM(G18:G22)</f>
        <v>0</v>
      </c>
      <c r="H23" s="491" t="str">
        <f>IF(G23&gt;0,G23/G$32," ")</f>
        <v xml:space="preserve"> </v>
      </c>
    </row>
    <row r="24" spans="1:8" x14ac:dyDescent="0.25">
      <c r="C24" s="488"/>
      <c r="D24" s="489"/>
      <c r="E24" s="488"/>
      <c r="F24" s="489"/>
      <c r="G24" s="488"/>
      <c r="H24" s="489"/>
    </row>
    <row r="25" spans="1:8" ht="13" x14ac:dyDescent="0.3">
      <c r="A25" s="428" t="s">
        <v>117</v>
      </c>
      <c r="B25" s="5" t="str">
        <f>IF('3.1 Program Budget 1'!$X$6=4,+'3.1 Program Budget 1'!$C$2," ")</f>
        <v xml:space="preserve"> </v>
      </c>
      <c r="C25" s="488">
        <f>IF('3.1 Program Budget 1'!$X$6=4,+'3.1 Program Budget 1'!$C$29,0)</f>
        <v>0</v>
      </c>
      <c r="D25" s="489" t="str">
        <f t="shared" ref="D25:F29" si="18">IF(C25&gt;0,C25/C$32," ")</f>
        <v xml:space="preserve"> </v>
      </c>
      <c r="E25" s="488">
        <f>IF('3.1 Program Budget 1'!$X$6=4,+'3.1 Program Budget 1'!$E$29,0)</f>
        <v>0</v>
      </c>
      <c r="F25" s="489" t="str">
        <f t="shared" si="18"/>
        <v xml:space="preserve"> </v>
      </c>
      <c r="G25" s="488">
        <f>IF('3.1 Program Budget 1'!$X$6=4,+'3.1 Program Budget 1'!$E$29,0)</f>
        <v>0</v>
      </c>
      <c r="H25" s="489" t="str">
        <f t="shared" ref="H25" si="19">IF(G25&gt;0,G25/G$32," ")</f>
        <v xml:space="preserve"> </v>
      </c>
    </row>
    <row r="26" spans="1:8" x14ac:dyDescent="0.25">
      <c r="B26" s="5" t="str">
        <f>IF('3.2 Program Budget 2'!$X$6=4,+'3.2 Program Budget 2'!$C$2," ")</f>
        <v xml:space="preserve"> </v>
      </c>
      <c r="C26" s="488">
        <f>IF('3.2 Program Budget 2'!$X$6=4,+'3.2 Program Budget 2'!$C$29,0)</f>
        <v>0</v>
      </c>
      <c r="D26" s="489" t="str">
        <f t="shared" si="18"/>
        <v xml:space="preserve"> </v>
      </c>
      <c r="E26" s="488">
        <f>IF('3.2 Program Budget 2'!$X$6=4,+'3.2 Program Budget 2'!$E$29,0)</f>
        <v>0</v>
      </c>
      <c r="F26" s="489" t="str">
        <f t="shared" si="18"/>
        <v xml:space="preserve"> </v>
      </c>
      <c r="G26" s="488">
        <f>IF('3.2 Program Budget 2'!$X$6=4,+'3.2 Program Budget 2'!$E$29,0)</f>
        <v>0</v>
      </c>
      <c r="H26" s="489" t="str">
        <f t="shared" ref="H26" si="20">IF(G26&gt;0,G26/G$32," ")</f>
        <v xml:space="preserve"> </v>
      </c>
    </row>
    <row r="27" spans="1:8" x14ac:dyDescent="0.25">
      <c r="B27" s="5" t="str">
        <f>IF('3.3 Program Budget 3'!$X$6=4,+'3.3 Program Budget 3'!$C$2," ")</f>
        <v xml:space="preserve"> </v>
      </c>
      <c r="C27" s="488">
        <f>IF('3.3 Program Budget 3'!$X$6=4,+'3.3 Program Budget 3'!$C$29,0)</f>
        <v>0</v>
      </c>
      <c r="D27" s="489" t="str">
        <f t="shared" si="18"/>
        <v xml:space="preserve"> </v>
      </c>
      <c r="E27" s="488">
        <f>IF('3.3 Program Budget 3'!$X$6=4,+'3.3 Program Budget 3'!$E$29,0)</f>
        <v>0</v>
      </c>
      <c r="F27" s="489" t="str">
        <f t="shared" si="18"/>
        <v xml:space="preserve"> </v>
      </c>
      <c r="G27" s="488">
        <f>IF('3.3 Program Budget 3'!$X$6=4,+'3.3 Program Budget 3'!$E$29,0)</f>
        <v>0</v>
      </c>
      <c r="H27" s="489" t="str">
        <f t="shared" ref="H27" si="21">IF(G27&gt;0,G27/G$32," ")</f>
        <v xml:space="preserve"> </v>
      </c>
    </row>
    <row r="28" spans="1:8" x14ac:dyDescent="0.25">
      <c r="B28" s="5" t="str">
        <f>IF('3.4 Program Budget 4'!$X$6=4,+'3.4 Program Budget 4'!$C$2," ")</f>
        <v xml:space="preserve"> </v>
      </c>
      <c r="C28" s="488">
        <f>IF('3.4 Program Budget 4'!$X$6=4,+'3.4 Program Budget 4'!$C$29,0)</f>
        <v>0</v>
      </c>
      <c r="D28" s="489" t="str">
        <f t="shared" si="18"/>
        <v xml:space="preserve"> </v>
      </c>
      <c r="E28" s="488">
        <f>IF('3.4 Program Budget 4'!$X$6=4,+'3.4 Program Budget 4'!$E$29,0)</f>
        <v>0</v>
      </c>
      <c r="F28" s="489" t="str">
        <f t="shared" si="18"/>
        <v xml:space="preserve"> </v>
      </c>
      <c r="G28" s="488">
        <f>IF('3.4 Program Budget 4'!$X$6=4,+'3.4 Program Budget 4'!$E$29,0)</f>
        <v>0</v>
      </c>
      <c r="H28" s="489" t="str">
        <f t="shared" ref="H28" si="22">IF(G28&gt;0,G28/G$32," ")</f>
        <v xml:space="preserve"> </v>
      </c>
    </row>
    <row r="29" spans="1:8" x14ac:dyDescent="0.25">
      <c r="B29" s="5" t="str">
        <f>IF('3.5 Program Budget 5'!$X$6=4,+'3.5 Program Budget 5'!$C$2," ")</f>
        <v xml:space="preserve"> </v>
      </c>
      <c r="C29" s="488">
        <f>IF('3.5 Program Budget 5'!$X$6=4,+'3.5 Program Budget 5'!$C$29,0)</f>
        <v>0</v>
      </c>
      <c r="D29" s="489" t="str">
        <f t="shared" si="18"/>
        <v xml:space="preserve"> </v>
      </c>
      <c r="E29" s="488">
        <f>IF('3.5 Program Budget 5'!$X$6=4,+'3.5 Program Budget 5'!$E$29,0)</f>
        <v>0</v>
      </c>
      <c r="F29" s="489" t="str">
        <f t="shared" si="18"/>
        <v xml:space="preserve"> </v>
      </c>
      <c r="G29" s="488">
        <f>IF('3.5 Program Budget 5'!$X$6=4,+'3.5 Program Budget 5'!$E$29,0)</f>
        <v>0</v>
      </c>
      <c r="H29" s="489" t="str">
        <f t="shared" ref="H29" si="23">IF(G29&gt;0,G29/G$32," ")</f>
        <v xml:space="preserve"> </v>
      </c>
    </row>
    <row r="30" spans="1:8" ht="13" x14ac:dyDescent="0.3">
      <c r="A30" s="428" t="s">
        <v>121</v>
      </c>
      <c r="C30" s="490">
        <f>C25+C26+C28+C29</f>
        <v>0</v>
      </c>
      <c r="D30" s="491" t="str">
        <f>IF(C30&gt;0,C30/C$32," ")</f>
        <v xml:space="preserve"> </v>
      </c>
      <c r="E30" s="490">
        <f>E25+E26+E28+E29</f>
        <v>0</v>
      </c>
      <c r="F30" s="491" t="str">
        <f>IF(E30&gt;0,E30/E$32," ")</f>
        <v xml:space="preserve"> </v>
      </c>
      <c r="G30" s="490">
        <f>G25+G26+G28+G29</f>
        <v>0</v>
      </c>
      <c r="H30" s="491" t="str">
        <f>IF(G30&gt;0,G30/G$32," ")</f>
        <v xml:space="preserve"> </v>
      </c>
    </row>
    <row r="31" spans="1:8" x14ac:dyDescent="0.25">
      <c r="C31" s="488"/>
      <c r="D31" s="489"/>
      <c r="E31" s="488"/>
      <c r="F31" s="489"/>
      <c r="G31" s="488"/>
      <c r="H31" s="489"/>
    </row>
    <row r="32" spans="1:8" ht="13" x14ac:dyDescent="0.3">
      <c r="A32" s="428" t="s">
        <v>122</v>
      </c>
      <c r="C32" s="490">
        <f>C30+C23+C16+C9</f>
        <v>0</v>
      </c>
      <c r="D32" s="491" t="str">
        <f t="shared" ref="D32:F32" si="24">IF(C32&gt;0,C32/C$32," ")</f>
        <v xml:space="preserve"> </v>
      </c>
      <c r="E32" s="490">
        <f>E30+E23+E16+E9</f>
        <v>0</v>
      </c>
      <c r="F32" s="491" t="str">
        <f t="shared" si="24"/>
        <v xml:space="preserve"> </v>
      </c>
      <c r="G32" s="490">
        <f>G30+G23+G16+G9</f>
        <v>0</v>
      </c>
      <c r="H32" s="491" t="str">
        <f t="shared" ref="H32" si="25">IF(G32&gt;0,G32/G$32," ")</f>
        <v xml:space="preserve"> </v>
      </c>
    </row>
    <row r="33" spans="1:8" x14ac:dyDescent="0.25">
      <c r="C33" s="488"/>
      <c r="D33" s="489"/>
      <c r="E33" s="488"/>
      <c r="F33" s="489"/>
      <c r="G33" s="488"/>
      <c r="H33" s="489"/>
    </row>
    <row r="34" spans="1:8" ht="13" x14ac:dyDescent="0.3">
      <c r="A34" s="428" t="s">
        <v>133</v>
      </c>
      <c r="C34" s="492">
        <f t="shared" ref="C34:H34" si="26">+C16+C9</f>
        <v>0</v>
      </c>
      <c r="D34" s="493" t="e">
        <f t="shared" si="26"/>
        <v>#VALUE!</v>
      </c>
      <c r="E34" s="492">
        <f t="shared" si="26"/>
        <v>0</v>
      </c>
      <c r="F34" s="493" t="e">
        <f t="shared" si="26"/>
        <v>#VALUE!</v>
      </c>
      <c r="G34" s="492">
        <f t="shared" si="26"/>
        <v>0</v>
      </c>
      <c r="H34" s="493" t="e">
        <f t="shared" si="26"/>
        <v>#VALUE!</v>
      </c>
    </row>
    <row r="35" spans="1:8" x14ac:dyDescent="0.25">
      <c r="E35" s="496"/>
    </row>
    <row r="36" spans="1:8" ht="13" x14ac:dyDescent="0.3">
      <c r="C36" s="497"/>
      <c r="D36" s="497"/>
      <c r="E36" s="497"/>
      <c r="F36" s="497"/>
      <c r="G36" s="498"/>
      <c r="H36" s="499"/>
    </row>
  </sheetData>
  <sheetProtection sheet="1" objects="1" scenarios="1"/>
  <pageMargins left="0.7" right="0.7" top="0.75" bottom="0.75" header="0.3" footer="0.3"/>
  <pageSetup scale="82"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D8321-0962-D44F-BECF-EC9CB1A7C71D}">
  <sheetPr>
    <pageSetUpPr fitToPage="1"/>
  </sheetPr>
  <dimension ref="A1:BQ24"/>
  <sheetViews>
    <sheetView tabSelected="1" view="pageLayout" topLeftCell="A17" zoomScaleNormal="100" workbookViewId="0">
      <selection activeCell="E22" sqref="E22"/>
    </sheetView>
  </sheetViews>
  <sheetFormatPr defaultColWidth="10.84375" defaultRowHeight="12.5" x14ac:dyDescent="0.25"/>
  <cols>
    <col min="1" max="1" width="35.15234375" style="5" customWidth="1"/>
    <col min="2" max="2" width="2.15234375" style="5" customWidth="1"/>
    <col min="3" max="3" width="15.4609375" style="5" customWidth="1"/>
    <col min="4" max="4" width="2.15234375" style="5" customWidth="1"/>
    <col min="5" max="5" width="14.4609375" style="5" customWidth="1"/>
    <col min="6" max="6" width="1.84375" style="5" customWidth="1"/>
    <col min="7" max="7" width="15" style="5" customWidth="1"/>
    <col min="8" max="8" width="1.69140625" style="5" customWidth="1"/>
    <col min="9" max="9" width="13.15234375" style="5" customWidth="1"/>
    <col min="10" max="10" width="14.84375" style="5" customWidth="1"/>
    <col min="11" max="11" width="20.3046875" style="5" customWidth="1"/>
    <col min="12" max="16384" width="10.84375" style="5"/>
  </cols>
  <sheetData>
    <row r="1" spans="1:69" s="456" customFormat="1" ht="31" customHeight="1" x14ac:dyDescent="0.3">
      <c r="A1" s="465" t="s">
        <v>159</v>
      </c>
      <c r="B1" s="465"/>
      <c r="C1" s="465"/>
      <c r="D1" s="465"/>
      <c r="E1" s="467"/>
      <c r="F1" s="466"/>
      <c r="G1" s="466"/>
      <c r="H1" s="466"/>
      <c r="I1" s="466"/>
      <c r="J1" s="469"/>
      <c r="K1" s="458"/>
      <c r="L1" s="459"/>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row>
    <row r="2" spans="1:69" s="9" customFormat="1" ht="16" thickBot="1" x14ac:dyDescent="0.4">
      <c r="A2" s="470"/>
      <c r="B2" s="470"/>
      <c r="C2" s="470"/>
      <c r="D2" s="470"/>
      <c r="E2" s="92"/>
      <c r="F2" s="471"/>
      <c r="G2" s="471"/>
      <c r="H2" s="471"/>
      <c r="I2" s="471"/>
      <c r="J2" s="472"/>
      <c r="K2" s="11"/>
      <c r="L2" s="12"/>
    </row>
    <row r="3" spans="1:69" s="9" customFormat="1" ht="15.5" x14ac:dyDescent="0.35">
      <c r="A3" s="156" t="s">
        <v>125</v>
      </c>
      <c r="B3" s="157"/>
      <c r="C3" s="158"/>
      <c r="D3" s="158"/>
      <c r="E3" s="159"/>
      <c r="F3" s="160"/>
      <c r="G3" s="160"/>
      <c r="H3" s="161"/>
      <c r="I3" s="161"/>
      <c r="J3" s="162"/>
      <c r="K3" s="23"/>
      <c r="L3" s="20"/>
    </row>
    <row r="4" spans="1:69" s="9" customFormat="1" ht="15.5" x14ac:dyDescent="0.35">
      <c r="A4" s="163" t="s">
        <v>35</v>
      </c>
      <c r="B4" s="132"/>
      <c r="C4" s="542" t="s">
        <v>124</v>
      </c>
      <c r="D4" s="174"/>
      <c r="E4" s="175" t="s">
        <v>101</v>
      </c>
      <c r="F4" s="176"/>
      <c r="G4" s="176" t="s">
        <v>98</v>
      </c>
      <c r="H4" s="177"/>
      <c r="I4" s="178" t="s">
        <v>99</v>
      </c>
      <c r="J4" s="179" t="s">
        <v>18</v>
      </c>
      <c r="K4" s="23"/>
      <c r="L4" s="20"/>
    </row>
    <row r="5" spans="1:69" s="9" customFormat="1" ht="15.5" x14ac:dyDescent="0.35">
      <c r="A5" s="164" t="s">
        <v>86</v>
      </c>
      <c r="B5" s="132"/>
      <c r="C5" s="197"/>
      <c r="D5" s="198"/>
      <c r="E5" s="173"/>
      <c r="F5" s="165"/>
      <c r="G5" s="173"/>
      <c r="H5" s="165"/>
      <c r="I5" s="173"/>
      <c r="J5" s="200">
        <f>SUM(C5:I5)</f>
        <v>0</v>
      </c>
      <c r="K5" s="23"/>
      <c r="L5" s="20"/>
    </row>
    <row r="6" spans="1:69" s="9" customFormat="1" ht="15.5" x14ac:dyDescent="0.35">
      <c r="A6" s="164" t="s">
        <v>87</v>
      </c>
      <c r="B6" s="132"/>
      <c r="C6" s="197"/>
      <c r="D6" s="198"/>
      <c r="E6" s="173"/>
      <c r="F6" s="165"/>
      <c r="G6" s="173"/>
      <c r="H6" s="165"/>
      <c r="I6" s="173"/>
      <c r="J6" s="200">
        <f t="shared" ref="J6:J9" si="0">SUM(C6:I6)</f>
        <v>0</v>
      </c>
      <c r="K6" s="23"/>
      <c r="L6" s="20"/>
    </row>
    <row r="7" spans="1:69" s="9" customFormat="1" ht="15.5" x14ac:dyDescent="0.35">
      <c r="A7" s="164" t="s">
        <v>96</v>
      </c>
      <c r="B7" s="132"/>
      <c r="C7" s="197"/>
      <c r="D7" s="198"/>
      <c r="E7" s="173"/>
      <c r="F7" s="165"/>
      <c r="G7" s="173"/>
      <c r="H7" s="165"/>
      <c r="I7" s="173"/>
      <c r="J7" s="200">
        <f t="shared" si="0"/>
        <v>0</v>
      </c>
      <c r="K7" s="23"/>
      <c r="L7" s="20"/>
    </row>
    <row r="8" spans="1:69" s="9" customFormat="1" ht="15.5" x14ac:dyDescent="0.35">
      <c r="A8" s="164" t="s">
        <v>88</v>
      </c>
      <c r="B8" s="132"/>
      <c r="C8" s="197"/>
      <c r="D8" s="198"/>
      <c r="E8" s="173"/>
      <c r="F8" s="165"/>
      <c r="G8" s="173"/>
      <c r="H8" s="165"/>
      <c r="I8" s="173"/>
      <c r="J8" s="200">
        <f t="shared" si="0"/>
        <v>0</v>
      </c>
      <c r="K8" s="23"/>
      <c r="L8" s="20"/>
    </row>
    <row r="9" spans="1:69" s="9" customFormat="1" ht="15.5" x14ac:dyDescent="0.35">
      <c r="A9" s="164" t="s">
        <v>92</v>
      </c>
      <c r="B9" s="132"/>
      <c r="C9" s="197"/>
      <c r="D9" s="198"/>
      <c r="E9" s="173"/>
      <c r="F9" s="165"/>
      <c r="G9" s="173"/>
      <c r="H9" s="165"/>
      <c r="I9" s="173"/>
      <c r="J9" s="200">
        <f t="shared" si="0"/>
        <v>0</v>
      </c>
      <c r="K9" s="23"/>
      <c r="L9" s="20"/>
    </row>
    <row r="10" spans="1:69" s="9" customFormat="1" ht="16" thickBot="1" x14ac:dyDescent="0.4">
      <c r="A10" s="166" t="s">
        <v>126</v>
      </c>
      <c r="B10" s="167"/>
      <c r="C10" s="545">
        <f>C5+C6+C7+C8+C9</f>
        <v>0</v>
      </c>
      <c r="D10" s="199"/>
      <c r="E10" s="545">
        <f t="shared" ref="E10:J10" si="1">E5+E6+E7+E8+E9</f>
        <v>0</v>
      </c>
      <c r="F10" s="199">
        <f t="shared" si="1"/>
        <v>0</v>
      </c>
      <c r="G10" s="545">
        <f t="shared" si="1"/>
        <v>0</v>
      </c>
      <c r="H10" s="199">
        <f t="shared" si="1"/>
        <v>0</v>
      </c>
      <c r="I10" s="545">
        <f t="shared" si="1"/>
        <v>0</v>
      </c>
      <c r="J10" s="546">
        <f t="shared" si="1"/>
        <v>0</v>
      </c>
      <c r="K10" s="23"/>
      <c r="L10" s="20"/>
    </row>
    <row r="11" spans="1:69" s="9" customFormat="1" ht="15.5" x14ac:dyDescent="0.35">
      <c r="A11" s="103"/>
      <c r="B11" s="92"/>
      <c r="C11" s="168"/>
      <c r="D11" s="122"/>
      <c r="E11" s="168"/>
      <c r="F11" s="122"/>
      <c r="G11" s="168"/>
      <c r="H11" s="122"/>
      <c r="I11" s="168"/>
      <c r="J11" s="168"/>
      <c r="K11" s="23"/>
      <c r="L11" s="20"/>
    </row>
    <row r="12" spans="1:69" s="9" customFormat="1" ht="16" thickBot="1" x14ac:dyDescent="0.4">
      <c r="A12" s="106"/>
      <c r="B12" s="107"/>
      <c r="C12" s="107"/>
      <c r="D12" s="107"/>
      <c r="E12" s="107"/>
      <c r="F12" s="107"/>
      <c r="G12" s="107"/>
      <c r="H12" s="107"/>
      <c r="I12" s="107"/>
      <c r="J12" s="107"/>
      <c r="K12" s="13"/>
      <c r="L12" s="24"/>
      <c r="M12" s="6"/>
    </row>
    <row r="13" spans="1:69" s="9" customFormat="1" ht="15.5" x14ac:dyDescent="0.35">
      <c r="A13" s="108" t="s">
        <v>127</v>
      </c>
      <c r="B13" s="109"/>
      <c r="C13" s="109"/>
      <c r="D13" s="124"/>
      <c r="E13" s="109"/>
      <c r="F13" s="124"/>
      <c r="G13" s="109"/>
      <c r="H13" s="124"/>
      <c r="I13" s="125"/>
      <c r="J13" s="107"/>
      <c r="K13" s="13"/>
      <c r="L13" s="5"/>
      <c r="M13" s="5"/>
    </row>
    <row r="14" spans="1:69" s="9" customFormat="1" ht="31" x14ac:dyDescent="0.35">
      <c r="A14" s="110"/>
      <c r="B14" s="111"/>
      <c r="C14" s="126" t="s">
        <v>3</v>
      </c>
      <c r="D14" s="127"/>
      <c r="E14" s="126" t="s">
        <v>4</v>
      </c>
      <c r="F14" s="128"/>
      <c r="G14" s="126" t="s">
        <v>5</v>
      </c>
      <c r="H14" s="129"/>
      <c r="I14" s="134" t="s">
        <v>40</v>
      </c>
      <c r="J14" s="132"/>
      <c r="K14" s="25"/>
      <c r="L14" s="5"/>
      <c r="M14" s="5"/>
    </row>
    <row r="15" spans="1:69" s="9" customFormat="1" ht="15.5" x14ac:dyDescent="0.35">
      <c r="A15" s="112"/>
      <c r="B15" s="113"/>
      <c r="C15" s="130"/>
      <c r="D15" s="131"/>
      <c r="E15" s="130"/>
      <c r="F15" s="132"/>
      <c r="G15" s="130"/>
      <c r="H15" s="107"/>
      <c r="I15" s="133"/>
      <c r="J15" s="132"/>
      <c r="K15" s="5"/>
      <c r="L15" s="5"/>
      <c r="M15" s="5"/>
    </row>
    <row r="16" spans="1:69" s="9" customFormat="1" ht="15.5" x14ac:dyDescent="0.35">
      <c r="A16" s="209" t="s">
        <v>128</v>
      </c>
      <c r="B16" s="146"/>
      <c r="C16" s="210">
        <f>'4.2 Three-Year Budget W Revenue'!C31</f>
        <v>0</v>
      </c>
      <c r="D16" s="169"/>
      <c r="E16" s="210">
        <f>'4.2 Three-Year Budget W Revenue'!D31</f>
        <v>0</v>
      </c>
      <c r="F16" s="170"/>
      <c r="G16" s="210">
        <f>'4.2 Three-Year Budget W Revenue'!E31</f>
        <v>0</v>
      </c>
      <c r="H16" s="132"/>
      <c r="I16" s="49">
        <f>C16+E16+G16</f>
        <v>0</v>
      </c>
      <c r="J16" s="145"/>
    </row>
    <row r="17" spans="1:10" s="9" customFormat="1" ht="15.5" x14ac:dyDescent="0.35">
      <c r="A17" s="209" t="s">
        <v>66</v>
      </c>
      <c r="B17" s="146"/>
      <c r="C17" s="210">
        <f>'4.2 Three-Year Budget W Revenue'!C35</f>
        <v>0</v>
      </c>
      <c r="D17" s="169"/>
      <c r="E17" s="210">
        <f>'4.2 Three-Year Budget W Revenue'!D35</f>
        <v>0</v>
      </c>
      <c r="F17" s="170"/>
      <c r="G17" s="210">
        <f>'4.2 Three-Year Budget W Revenue'!E35</f>
        <v>0</v>
      </c>
      <c r="H17" s="132"/>
      <c r="I17" s="49">
        <f>C17+E17+G17</f>
        <v>0</v>
      </c>
      <c r="J17" s="145"/>
    </row>
    <row r="18" spans="1:10" s="9" customFormat="1" ht="15.5" x14ac:dyDescent="0.35">
      <c r="A18" s="209"/>
      <c r="B18" s="146"/>
      <c r="C18" s="212"/>
      <c r="D18" s="169"/>
      <c r="E18" s="212"/>
      <c r="F18" s="170"/>
      <c r="G18" s="212"/>
      <c r="H18" s="132"/>
      <c r="I18" s="52"/>
      <c r="J18" s="145"/>
    </row>
    <row r="19" spans="1:10" s="9" customFormat="1" ht="16" thickBot="1" x14ac:dyDescent="0.4">
      <c r="A19" s="218" t="s">
        <v>129</v>
      </c>
      <c r="B19" s="219"/>
      <c r="C19" s="481">
        <f>C16+C17</f>
        <v>0</v>
      </c>
      <c r="D19" s="171"/>
      <c r="E19" s="481">
        <f>E16+E17</f>
        <v>0</v>
      </c>
      <c r="F19" s="481"/>
      <c r="G19" s="481">
        <f>G16+G17</f>
        <v>0</v>
      </c>
      <c r="H19" s="172"/>
      <c r="I19" s="221">
        <f>I16+I17</f>
        <v>0</v>
      </c>
      <c r="J19" s="145"/>
    </row>
    <row r="20" spans="1:10" x14ac:dyDescent="0.25">
      <c r="B20" s="13"/>
      <c r="C20" s="13"/>
      <c r="D20" s="13"/>
      <c r="I20" s="39"/>
    </row>
    <row r="21" spans="1:10" x14ac:dyDescent="0.25">
      <c r="B21" s="13"/>
      <c r="C21" s="13"/>
      <c r="D21" s="13"/>
    </row>
    <row r="22" spans="1:10" x14ac:dyDescent="0.25">
      <c r="B22" s="13"/>
      <c r="C22" s="13"/>
      <c r="D22" s="13"/>
    </row>
    <row r="23" spans="1:10" x14ac:dyDescent="0.25">
      <c r="B23" s="13"/>
      <c r="C23" s="13"/>
      <c r="D23" s="13"/>
    </row>
    <row r="24" spans="1:10" x14ac:dyDescent="0.25">
      <c r="B24" s="13"/>
      <c r="C24" s="13"/>
      <c r="D24" s="13"/>
    </row>
  </sheetData>
  <sheetProtection sheet="1"/>
  <pageMargins left="0.75" right="0.75" top="1" bottom="1" header="0.5" footer="0.5"/>
  <pageSetup scale="68" fitToHeight="0" orientation="portrait"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D19"/>
  <sheetViews>
    <sheetView zoomScaleNormal="100" workbookViewId="0">
      <selection activeCell="B11" sqref="B11"/>
    </sheetView>
  </sheetViews>
  <sheetFormatPr defaultColWidth="10.69140625" defaultRowHeight="12.5" x14ac:dyDescent="0.25"/>
  <cols>
    <col min="1" max="1" width="91" style="13" customWidth="1"/>
    <col min="2" max="2" width="12.15234375" style="13" customWidth="1"/>
    <col min="3" max="16384" width="10.69140625" style="13"/>
  </cols>
  <sheetData>
    <row r="1" spans="1:212" s="60" customFormat="1" ht="31" customHeight="1" x14ac:dyDescent="0.35">
      <c r="A1" s="455" t="s">
        <v>164</v>
      </c>
      <c r="B1" s="453"/>
      <c r="C1" s="473"/>
      <c r="D1" s="454"/>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row>
    <row r="2" spans="1:212" s="61" customFormat="1" ht="15.5" x14ac:dyDescent="0.3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row>
    <row r="4" spans="1:212" ht="13" x14ac:dyDescent="0.3">
      <c r="A4" s="474" t="s">
        <v>36</v>
      </c>
      <c r="B4" s="475" t="s">
        <v>3</v>
      </c>
      <c r="C4" s="475" t="s">
        <v>4</v>
      </c>
      <c r="D4" s="475" t="s">
        <v>5</v>
      </c>
    </row>
    <row r="5" spans="1:212" x14ac:dyDescent="0.25">
      <c r="A5" s="438"/>
      <c r="B5" s="438"/>
      <c r="C5" s="438"/>
      <c r="D5" s="438"/>
    </row>
    <row r="6" spans="1:212" ht="13" x14ac:dyDescent="0.3">
      <c r="A6" s="476" t="s">
        <v>143</v>
      </c>
      <c r="B6" s="438"/>
      <c r="C6" s="438"/>
      <c r="D6" s="438"/>
    </row>
    <row r="7" spans="1:212" x14ac:dyDescent="0.25">
      <c r="A7" s="438" t="s">
        <v>194</v>
      </c>
      <c r="B7" s="477">
        <f>'4.2 Three-Year Budget W Revenue'!F42</f>
        <v>0</v>
      </c>
      <c r="C7" s="477">
        <f>'4.2 Three-Year Budget W Revenue'!G42</f>
        <v>0</v>
      </c>
      <c r="D7" s="477">
        <f>'4.2 Three-Year Budget W Revenue'!H42</f>
        <v>0</v>
      </c>
    </row>
    <row r="8" spans="1:212" x14ac:dyDescent="0.25">
      <c r="A8" s="438"/>
      <c r="B8" s="438"/>
      <c r="C8" s="438"/>
      <c r="D8" s="438"/>
    </row>
    <row r="9" spans="1:212" ht="13" x14ac:dyDescent="0.3">
      <c r="A9" s="476" t="s">
        <v>144</v>
      </c>
      <c r="B9" s="438"/>
      <c r="C9" s="438"/>
      <c r="D9" s="438"/>
    </row>
    <row r="10" spans="1:212" x14ac:dyDescent="0.25">
      <c r="A10" s="438" t="s">
        <v>146</v>
      </c>
      <c r="B10" s="216"/>
      <c r="C10" s="216"/>
      <c r="D10" s="216"/>
    </row>
    <row r="11" spans="1:212" x14ac:dyDescent="0.25">
      <c r="A11" s="438" t="s">
        <v>145</v>
      </c>
      <c r="B11" s="544"/>
      <c r="C11" s="544"/>
      <c r="D11" s="544"/>
    </row>
    <row r="12" spans="1:212" x14ac:dyDescent="0.25">
      <c r="A12" s="438" t="s">
        <v>147</v>
      </c>
      <c r="B12" s="478">
        <f>B10+B11</f>
        <v>0</v>
      </c>
      <c r="C12" s="478">
        <f>C10+C11</f>
        <v>0</v>
      </c>
      <c r="D12" s="478">
        <f>D10+D11</f>
        <v>0</v>
      </c>
    </row>
    <row r="13" spans="1:212" x14ac:dyDescent="0.25">
      <c r="A13" s="438"/>
      <c r="B13" s="438"/>
      <c r="C13" s="438"/>
      <c r="D13" s="438"/>
    </row>
    <row r="14" spans="1:212" x14ac:dyDescent="0.25">
      <c r="A14" s="438" t="s">
        <v>165</v>
      </c>
      <c r="B14" s="479" t="e">
        <f>B7/B10</f>
        <v>#DIV/0!</v>
      </c>
      <c r="C14" s="479" t="e">
        <f>C7/C10</f>
        <v>#DIV/0!</v>
      </c>
      <c r="D14" s="479" t="e">
        <f>D7/D10</f>
        <v>#DIV/0!</v>
      </c>
    </row>
    <row r="15" spans="1:212" x14ac:dyDescent="0.25">
      <c r="A15" s="438" t="s">
        <v>148</v>
      </c>
      <c r="B15" s="543"/>
      <c r="C15" s="543"/>
      <c r="D15" s="543"/>
    </row>
    <row r="16" spans="1:212" x14ac:dyDescent="0.25">
      <c r="A16" s="438" t="s">
        <v>166</v>
      </c>
      <c r="B16" s="480" t="e">
        <f>B14/B15</f>
        <v>#DIV/0!</v>
      </c>
      <c r="C16" s="480" t="e">
        <f>C14/C15</f>
        <v>#DIV/0!</v>
      </c>
      <c r="D16" s="480" t="e">
        <f>D14/D15</f>
        <v>#DIV/0!</v>
      </c>
    </row>
    <row r="17" spans="1:4" x14ac:dyDescent="0.25">
      <c r="A17" s="438"/>
      <c r="B17" s="438"/>
      <c r="C17" s="438"/>
      <c r="D17" s="438"/>
    </row>
    <row r="18" spans="1:4" x14ac:dyDescent="0.25">
      <c r="A18" s="438"/>
      <c r="B18" s="438"/>
      <c r="C18" s="438"/>
      <c r="D18" s="438"/>
    </row>
    <row r="19" spans="1:4" x14ac:dyDescent="0.25">
      <c r="A19" s="446"/>
      <c r="B19" s="446"/>
      <c r="C19" s="446"/>
      <c r="D19" s="446"/>
    </row>
  </sheetData>
  <sheetProtection sheet="1" objects="1" scenarios="1"/>
  <pageMargins left="0.75" right="0.75" top="1" bottom="1" header="0.5" footer="0.5"/>
  <pageSetup scale="91" fitToHeight="0"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H171"/>
  <sheetViews>
    <sheetView topLeftCell="A16" zoomScaleNormal="100" zoomScaleSheetLayoutView="100" workbookViewId="0">
      <selection activeCell="A32" sqref="A32"/>
    </sheetView>
  </sheetViews>
  <sheetFormatPr defaultColWidth="10.84375" defaultRowHeight="15.5" x14ac:dyDescent="0.35"/>
  <cols>
    <col min="1" max="1" width="35.69140625" style="380" customWidth="1"/>
    <col min="2" max="2" width="8.4609375" style="380" customWidth="1"/>
    <col min="3" max="3" width="10" style="380" customWidth="1"/>
    <col min="4" max="4" width="11.69140625" style="380" customWidth="1"/>
    <col min="5" max="5" width="0.84375" style="380" customWidth="1"/>
    <col min="6" max="6" width="8.4609375" style="380" customWidth="1"/>
    <col min="7" max="7" width="9.15234375" style="380" customWidth="1"/>
    <col min="8" max="8" width="12" style="380" customWidth="1"/>
    <col min="9" max="9" width="0.84375" style="380" customWidth="1"/>
    <col min="10" max="10" width="8.3046875" style="380" customWidth="1"/>
    <col min="11" max="11" width="10.4609375" style="380" customWidth="1"/>
    <col min="12" max="12" width="11.69140625" style="380" customWidth="1"/>
    <col min="13" max="13" width="44.15234375" style="380" hidden="1" customWidth="1"/>
    <col min="14" max="18" width="3" style="380" hidden="1" customWidth="1"/>
    <col min="19" max="19" width="0" style="380" hidden="1" customWidth="1"/>
    <col min="20" max="24" width="3" style="380" hidden="1" customWidth="1"/>
    <col min="25" max="32" width="0" style="380" hidden="1" customWidth="1"/>
    <col min="33" max="33" width="1" style="380" customWidth="1"/>
    <col min="34" max="34" width="14.15234375" style="380" customWidth="1"/>
    <col min="35" max="16384" width="10.84375" style="380"/>
  </cols>
  <sheetData>
    <row r="1" spans="1:190" s="1" customFormat="1" ht="31" customHeight="1" x14ac:dyDescent="0.35">
      <c r="A1" s="390" t="s">
        <v>151</v>
      </c>
      <c r="B1" s="395"/>
      <c r="C1" s="395"/>
      <c r="D1" s="395"/>
      <c r="E1" s="395"/>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row>
    <row r="2" spans="1:190" s="9" customFormat="1" x14ac:dyDescent="0.35">
      <c r="A2" s="16" t="s">
        <v>89</v>
      </c>
      <c r="B2" s="17"/>
      <c r="C2" s="17"/>
      <c r="D2" s="17"/>
      <c r="E2" s="17"/>
      <c r="F2" s="18"/>
      <c r="G2" s="18"/>
      <c r="H2" s="18"/>
      <c r="I2" s="18"/>
      <c r="J2" s="18"/>
      <c r="K2" s="18"/>
    </row>
    <row r="3" spans="1:190" s="9" customFormat="1" x14ac:dyDescent="0.35">
      <c r="A3" s="8"/>
      <c r="B3" s="10"/>
      <c r="C3" s="10"/>
      <c r="D3" s="10"/>
      <c r="E3" s="10"/>
    </row>
    <row r="4" spans="1:190" s="9" customFormat="1" x14ac:dyDescent="0.35">
      <c r="A4" s="8"/>
      <c r="B4" s="10"/>
      <c r="C4" s="10"/>
      <c r="D4" s="10"/>
      <c r="E4" s="10"/>
    </row>
    <row r="5" spans="1:190" s="9" customFormat="1" ht="16" thickBot="1" x14ac:dyDescent="0.4">
      <c r="A5" s="15"/>
      <c r="B5" s="27"/>
      <c r="C5" s="222"/>
      <c r="D5" s="222"/>
      <c r="E5" s="222"/>
      <c r="F5" s="18"/>
      <c r="G5" s="18"/>
      <c r="H5" s="18"/>
      <c r="I5" s="18"/>
      <c r="AK5" s="26"/>
      <c r="AL5" s="26"/>
      <c r="AM5" s="18"/>
    </row>
    <row r="6" spans="1:190" s="9" customFormat="1" x14ac:dyDescent="0.35">
      <c r="A6" s="223" t="s">
        <v>68</v>
      </c>
      <c r="B6" s="224" t="s">
        <v>3</v>
      </c>
      <c r="C6" s="225" t="s">
        <v>4</v>
      </c>
      <c r="D6" s="225" t="s">
        <v>5</v>
      </c>
      <c r="E6" s="226"/>
      <c r="F6" s="82"/>
      <c r="G6" s="82"/>
      <c r="H6" s="82"/>
      <c r="I6" s="82"/>
      <c r="J6" s="83"/>
      <c r="AK6" s="26"/>
      <c r="AL6" s="26"/>
      <c r="AM6" s="18"/>
    </row>
    <row r="7" spans="1:190" s="9" customFormat="1" x14ac:dyDescent="0.35">
      <c r="A7" s="227" t="s">
        <v>169</v>
      </c>
      <c r="B7" s="228">
        <f>'1. Projected Numbers Served'!E38</f>
        <v>0</v>
      </c>
      <c r="C7" s="229">
        <f>'1. Projected Numbers Served'!F38</f>
        <v>0</v>
      </c>
      <c r="D7" s="229">
        <f>'1. Projected Numbers Served'!G38</f>
        <v>0</v>
      </c>
      <c r="E7" s="222"/>
      <c r="F7" s="230" t="s">
        <v>182</v>
      </c>
      <c r="G7" s="84"/>
      <c r="H7" s="84"/>
      <c r="I7" s="84"/>
      <c r="J7" s="85"/>
      <c r="AK7" s="26"/>
      <c r="AL7" s="26"/>
      <c r="AM7" s="18"/>
    </row>
    <row r="8" spans="1:190" s="9" customFormat="1" x14ac:dyDescent="0.35">
      <c r="A8" s="227" t="s">
        <v>170</v>
      </c>
      <c r="B8" s="231"/>
      <c r="C8" s="232"/>
      <c r="D8" s="231"/>
      <c r="E8" s="222"/>
      <c r="F8" s="230" t="s">
        <v>123</v>
      </c>
      <c r="G8" s="84"/>
      <c r="H8" s="84"/>
      <c r="I8" s="84"/>
      <c r="J8" s="85"/>
      <c r="AK8" s="26"/>
      <c r="AL8" s="26"/>
      <c r="AM8" s="18"/>
    </row>
    <row r="9" spans="1:190" s="9" customFormat="1" x14ac:dyDescent="0.35">
      <c r="A9" s="227" t="s">
        <v>171</v>
      </c>
      <c r="B9" s="228">
        <f>+B8*B7</f>
        <v>0</v>
      </c>
      <c r="C9" s="229">
        <f>+C8*C7</f>
        <v>0</v>
      </c>
      <c r="D9" s="228">
        <f>+D8*D7</f>
        <v>0</v>
      </c>
      <c r="E9" s="222"/>
      <c r="F9" s="230"/>
      <c r="G9" s="84"/>
      <c r="H9" s="84"/>
      <c r="I9" s="84"/>
      <c r="J9" s="85"/>
      <c r="AK9" s="26"/>
      <c r="AL9" s="26"/>
      <c r="AM9" s="18"/>
    </row>
    <row r="10" spans="1:190" s="9" customFormat="1" x14ac:dyDescent="0.35">
      <c r="A10" s="227" t="s">
        <v>172</v>
      </c>
      <c r="B10" s="231"/>
      <c r="C10" s="233"/>
      <c r="D10" s="231"/>
      <c r="E10" s="222"/>
      <c r="F10" s="84" t="s">
        <v>183</v>
      </c>
      <c r="G10" s="84"/>
      <c r="H10" s="84"/>
      <c r="I10" s="84"/>
      <c r="J10" s="85"/>
      <c r="AK10" s="26"/>
      <c r="AL10" s="26"/>
      <c r="AM10" s="18"/>
    </row>
    <row r="11" spans="1:190" s="9" customFormat="1" x14ac:dyDescent="0.35">
      <c r="A11" s="227" t="s">
        <v>69</v>
      </c>
      <c r="B11" s="231"/>
      <c r="C11" s="233"/>
      <c r="D11" s="231"/>
      <c r="E11" s="222"/>
      <c r="F11" s="84" t="s">
        <v>184</v>
      </c>
      <c r="G11" s="84"/>
      <c r="H11" s="84"/>
      <c r="I11" s="84"/>
      <c r="J11" s="85"/>
      <c r="AK11" s="26"/>
      <c r="AL11" s="26"/>
      <c r="AM11" s="18"/>
    </row>
    <row r="12" spans="1:190" s="9" customFormat="1" ht="16" thickBot="1" x14ac:dyDescent="0.4">
      <c r="A12" s="234" t="s">
        <v>173</v>
      </c>
      <c r="B12" s="235"/>
      <c r="C12" s="236"/>
      <c r="D12" s="235"/>
      <c r="E12" s="237"/>
      <c r="F12" s="86" t="s">
        <v>185</v>
      </c>
      <c r="G12" s="86"/>
      <c r="H12" s="86"/>
      <c r="I12" s="86"/>
      <c r="J12" s="87"/>
      <c r="AK12" s="26"/>
      <c r="AL12" s="26"/>
      <c r="AM12" s="18"/>
    </row>
    <row r="13" spans="1:190" s="9" customFormat="1" x14ac:dyDescent="0.35">
      <c r="A13" s="81"/>
      <c r="B13" s="88"/>
      <c r="C13" s="238"/>
      <c r="D13" s="238"/>
      <c r="E13" s="238"/>
      <c r="F13" s="90"/>
      <c r="G13" s="90"/>
      <c r="H13" s="90"/>
      <c r="I13" s="91"/>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K13" s="26"/>
      <c r="AL13" s="26"/>
      <c r="AM13" s="18"/>
    </row>
    <row r="14" spans="1:190" s="9" customFormat="1" x14ac:dyDescent="0.35">
      <c r="A14" s="81"/>
      <c r="B14" s="88"/>
      <c r="C14" s="238"/>
      <c r="D14" s="238"/>
      <c r="E14" s="238"/>
      <c r="F14" s="91"/>
      <c r="G14" s="91"/>
      <c r="H14" s="91"/>
      <c r="I14" s="91"/>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K14" s="26"/>
      <c r="AL14" s="26"/>
      <c r="AM14" s="18"/>
    </row>
    <row r="15" spans="1:190" s="9" customFormat="1" ht="16" thickBot="1" x14ac:dyDescent="0.4">
      <c r="A15" s="81"/>
      <c r="B15" s="88"/>
      <c r="C15" s="238"/>
      <c r="D15" s="238"/>
      <c r="E15" s="238"/>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K15" s="26"/>
      <c r="AL15" s="26"/>
    </row>
    <row r="16" spans="1:190" s="4" customFormat="1" x14ac:dyDescent="0.35">
      <c r="A16" s="190"/>
      <c r="B16" s="549" t="s">
        <v>1</v>
      </c>
      <c r="C16" s="550"/>
      <c r="D16" s="551"/>
      <c r="E16" s="201"/>
      <c r="F16" s="549" t="s">
        <v>2</v>
      </c>
      <c r="G16" s="550"/>
      <c r="H16" s="551"/>
      <c r="I16" s="201"/>
      <c r="J16" s="191"/>
      <c r="K16" s="191" t="s">
        <v>139</v>
      </c>
      <c r="L16" s="192"/>
      <c r="M16" s="193"/>
      <c r="N16" s="193"/>
      <c r="O16" s="193"/>
      <c r="P16" s="193"/>
      <c r="Q16" s="193"/>
      <c r="R16" s="193"/>
      <c r="S16" s="193"/>
      <c r="T16" s="193"/>
      <c r="U16" s="193"/>
      <c r="V16" s="193"/>
      <c r="W16" s="193"/>
      <c r="X16" s="193"/>
      <c r="Y16" s="193"/>
      <c r="Z16" s="193"/>
      <c r="AA16" s="193"/>
      <c r="AB16" s="193"/>
      <c r="AC16" s="193"/>
      <c r="AD16" s="193"/>
      <c r="AE16" s="193"/>
      <c r="AF16" s="193"/>
      <c r="AG16" s="193"/>
      <c r="AH16" s="194" t="s">
        <v>18</v>
      </c>
      <c r="AI16" s="14"/>
      <c r="AJ16" s="14"/>
      <c r="AK16" s="26"/>
      <c r="AL16" s="26"/>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row>
    <row r="17" spans="1:190" s="4" customFormat="1" x14ac:dyDescent="0.35">
      <c r="A17" s="195"/>
      <c r="B17" s="93"/>
      <c r="C17" s="88"/>
      <c r="D17" s="94"/>
      <c r="E17" s="88"/>
      <c r="F17" s="95"/>
      <c r="G17" s="96"/>
      <c r="H17" s="97"/>
      <c r="I17" s="96"/>
      <c r="J17" s="95"/>
      <c r="K17" s="96"/>
      <c r="L17" s="97"/>
      <c r="M17" s="98"/>
      <c r="N17" s="98"/>
      <c r="O17" s="98"/>
      <c r="P17" s="98"/>
      <c r="Q17" s="98"/>
      <c r="R17" s="98"/>
      <c r="S17" s="98"/>
      <c r="T17" s="98"/>
      <c r="U17" s="98"/>
      <c r="V17" s="98"/>
      <c r="W17" s="98"/>
      <c r="X17" s="98"/>
      <c r="Y17" s="98"/>
      <c r="Z17" s="98"/>
      <c r="AA17" s="98"/>
      <c r="AB17" s="98"/>
      <c r="AC17" s="98"/>
      <c r="AD17" s="98"/>
      <c r="AE17" s="98"/>
      <c r="AF17" s="98"/>
      <c r="AG17" s="98"/>
      <c r="AH17" s="196"/>
      <c r="AI17" s="14"/>
      <c r="AJ17" s="14"/>
      <c r="AK17" s="26"/>
      <c r="AL17" s="26"/>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row>
    <row r="18" spans="1:190" s="248" customFormat="1" ht="31.5" thickBot="1" x14ac:dyDescent="0.4">
      <c r="A18" s="239" t="s">
        <v>7</v>
      </c>
      <c r="B18" s="240" t="s">
        <v>178</v>
      </c>
      <c r="C18" s="241" t="s">
        <v>10</v>
      </c>
      <c r="D18" s="241" t="s">
        <v>8</v>
      </c>
      <c r="E18" s="242"/>
      <c r="F18" s="240" t="s">
        <v>178</v>
      </c>
      <c r="G18" s="241" t="s">
        <v>10</v>
      </c>
      <c r="H18" s="241" t="s">
        <v>8</v>
      </c>
      <c r="I18" s="242"/>
      <c r="J18" s="240" t="s">
        <v>178</v>
      </c>
      <c r="K18" s="241" t="s">
        <v>10</v>
      </c>
      <c r="L18" s="241" t="s">
        <v>8</v>
      </c>
      <c r="M18" s="243"/>
      <c r="N18" s="243"/>
      <c r="O18" s="243"/>
      <c r="P18" s="243"/>
      <c r="Q18" s="243"/>
      <c r="R18" s="243"/>
      <c r="S18" s="243"/>
      <c r="T18" s="243"/>
      <c r="U18" s="243"/>
      <c r="V18" s="243"/>
      <c r="W18" s="243"/>
      <c r="X18" s="243"/>
      <c r="Y18" s="243"/>
      <c r="Z18" s="243"/>
      <c r="AA18" s="243"/>
      <c r="AB18" s="243"/>
      <c r="AC18" s="243"/>
      <c r="AD18" s="243"/>
      <c r="AE18" s="243"/>
      <c r="AF18" s="243"/>
      <c r="AG18" s="244"/>
      <c r="AH18" s="24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155"/>
      <c r="EP18" s="155"/>
      <c r="EQ18" s="155"/>
      <c r="ER18" s="155"/>
      <c r="ES18" s="155"/>
      <c r="ET18" s="155"/>
      <c r="EU18" s="155"/>
      <c r="EV18" s="155"/>
      <c r="EW18" s="155"/>
      <c r="EX18" s="155"/>
      <c r="EY18" s="155"/>
      <c r="EZ18" s="155"/>
      <c r="FA18" s="155"/>
      <c r="FB18" s="155"/>
      <c r="FC18" s="155"/>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246"/>
      <c r="GD18" s="247"/>
      <c r="GE18" s="247"/>
      <c r="GF18" s="247"/>
      <c r="GG18" s="247"/>
      <c r="GH18" s="247"/>
    </row>
    <row r="19" spans="1:190" s="249" customFormat="1" x14ac:dyDescent="0.35">
      <c r="A19" s="422" t="s">
        <v>70</v>
      </c>
      <c r="B19" s="423"/>
      <c r="C19" s="424"/>
      <c r="D19" s="425"/>
      <c r="E19" s="424"/>
      <c r="F19" s="423"/>
      <c r="G19" s="424"/>
      <c r="H19" s="425"/>
      <c r="I19" s="424"/>
      <c r="J19" s="423"/>
      <c r="K19" s="424"/>
      <c r="L19" s="425"/>
      <c r="M19" s="426"/>
      <c r="N19" s="426"/>
      <c r="O19" s="426"/>
      <c r="P19" s="426"/>
      <c r="Q19" s="426"/>
      <c r="R19" s="426"/>
      <c r="S19" s="426"/>
      <c r="T19" s="426"/>
      <c r="U19" s="426"/>
      <c r="V19" s="426"/>
      <c r="W19" s="426"/>
      <c r="X19" s="426"/>
      <c r="Y19" s="426"/>
      <c r="Z19" s="426"/>
      <c r="AA19" s="426"/>
      <c r="AB19" s="426"/>
      <c r="AC19" s="426"/>
      <c r="AD19" s="426"/>
      <c r="AE19" s="426"/>
      <c r="AF19" s="426"/>
      <c r="AG19" s="426"/>
      <c r="AH19" s="427"/>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row>
    <row r="20" spans="1:190" s="155" customFormat="1" x14ac:dyDescent="0.35">
      <c r="A20" s="250" t="s">
        <v>45</v>
      </c>
      <c r="B20" s="251"/>
      <c r="C20" s="252"/>
      <c r="D20" s="253"/>
      <c r="E20" s="252"/>
      <c r="F20" s="251"/>
      <c r="G20" s="252"/>
      <c r="H20" s="253"/>
      <c r="I20" s="252"/>
      <c r="J20" s="251"/>
      <c r="K20" s="252"/>
      <c r="L20" s="253"/>
      <c r="M20" s="243"/>
      <c r="N20" s="243"/>
      <c r="O20" s="243"/>
      <c r="P20" s="243"/>
      <c r="Q20" s="243"/>
      <c r="R20" s="243"/>
      <c r="S20" s="243"/>
      <c r="T20" s="243"/>
      <c r="U20" s="243"/>
      <c r="V20" s="243"/>
      <c r="W20" s="243"/>
      <c r="X20" s="243"/>
      <c r="Y20" s="243"/>
      <c r="Z20" s="243"/>
      <c r="AA20" s="243"/>
      <c r="AB20" s="243"/>
      <c r="AC20" s="243"/>
      <c r="AD20" s="243"/>
      <c r="AE20" s="243"/>
      <c r="AF20" s="243"/>
      <c r="AG20" s="243"/>
      <c r="AH20" s="254"/>
    </row>
    <row r="21" spans="1:190" s="155" customFormat="1" x14ac:dyDescent="0.35">
      <c r="A21" s="255"/>
      <c r="B21" s="251"/>
      <c r="C21" s="252"/>
      <c r="D21" s="253"/>
      <c r="E21" s="252"/>
      <c r="F21" s="251"/>
      <c r="G21" s="252"/>
      <c r="H21" s="253"/>
      <c r="I21" s="252"/>
      <c r="J21" s="251"/>
      <c r="K21" s="252"/>
      <c r="L21" s="253"/>
      <c r="M21" s="243"/>
      <c r="N21" s="243"/>
      <c r="O21" s="243"/>
      <c r="P21" s="243"/>
      <c r="Q21" s="243"/>
      <c r="R21" s="243"/>
      <c r="S21" s="243"/>
      <c r="T21" s="243"/>
      <c r="U21" s="243"/>
      <c r="V21" s="243"/>
      <c r="W21" s="243"/>
      <c r="X21" s="243"/>
      <c r="Y21" s="243"/>
      <c r="Z21" s="243"/>
      <c r="AA21" s="243"/>
      <c r="AB21" s="243"/>
      <c r="AC21" s="243"/>
      <c r="AD21" s="243"/>
      <c r="AE21" s="243"/>
      <c r="AF21" s="243"/>
      <c r="AG21" s="243"/>
      <c r="AH21" s="254"/>
    </row>
    <row r="22" spans="1:190" s="155" customFormat="1" x14ac:dyDescent="0.35">
      <c r="A22" s="255" t="s">
        <v>44</v>
      </c>
      <c r="B22" s="251"/>
      <c r="C22" s="252"/>
      <c r="D22" s="253"/>
      <c r="E22" s="252"/>
      <c r="F22" s="251"/>
      <c r="G22" s="252"/>
      <c r="H22" s="253"/>
      <c r="I22" s="252"/>
      <c r="J22" s="251"/>
      <c r="K22" s="252"/>
      <c r="L22" s="253"/>
      <c r="M22" s="243"/>
      <c r="N22" s="243"/>
      <c r="O22" s="243"/>
      <c r="P22" s="243"/>
      <c r="Q22" s="243"/>
      <c r="R22" s="243"/>
      <c r="S22" s="243"/>
      <c r="T22" s="243"/>
      <c r="U22" s="243"/>
      <c r="V22" s="243"/>
      <c r="W22" s="243"/>
      <c r="X22" s="243"/>
      <c r="Y22" s="243"/>
      <c r="Z22" s="243"/>
      <c r="AA22" s="243"/>
      <c r="AB22" s="243"/>
      <c r="AC22" s="243"/>
      <c r="AD22" s="243"/>
      <c r="AE22" s="243"/>
      <c r="AF22" s="243"/>
      <c r="AG22" s="243"/>
      <c r="AH22" s="254"/>
    </row>
    <row r="23" spans="1:190" s="268" customFormat="1" ht="16.5" customHeight="1" x14ac:dyDescent="0.35">
      <c r="A23" s="256" t="s">
        <v>41</v>
      </c>
      <c r="B23" s="257">
        <f>IF(B12&gt;0,+B24/B12,0)</f>
        <v>0</v>
      </c>
      <c r="C23" s="258"/>
      <c r="D23" s="259">
        <f>+C23*B23</f>
        <v>0</v>
      </c>
      <c r="E23" s="260"/>
      <c r="F23" s="261">
        <f>IF(C12&gt;0,+F24/C12,0)</f>
        <v>0</v>
      </c>
      <c r="G23" s="258"/>
      <c r="H23" s="259">
        <f>+G23*F23</f>
        <v>0</v>
      </c>
      <c r="I23" s="260"/>
      <c r="J23" s="257">
        <f>IF(D12&gt;0,+J24/D12,0)</f>
        <v>0</v>
      </c>
      <c r="K23" s="258"/>
      <c r="L23" s="262">
        <f>+K23*J23</f>
        <v>0</v>
      </c>
      <c r="M23" s="263" t="e">
        <f>#REF!&amp;","&amp;#REF!&amp;","&amp;B$75*100&amp;","""&amp;$A23&amp;""","&amp;B23&amp;","&amp;C23&amp;","&amp;#REF!&amp;","&amp;#REF!&amp;"%0D%0A"</f>
        <v>#REF!</v>
      </c>
      <c r="N23" s="264"/>
      <c r="O23" s="264"/>
      <c r="P23" s="264"/>
      <c r="Q23" s="263"/>
      <c r="R23" s="264"/>
      <c r="S23" s="263" t="e">
        <f>#REF!&amp;","&amp;#REF!&amp;","&amp;F$75*100&amp;","""&amp;$A23&amp;""","&amp;F23&amp;","&amp;G23&amp;","&amp;#REF!&amp;","&amp;#REF!&amp;"%0D%0A"</f>
        <v>#REF!</v>
      </c>
      <c r="T23" s="264"/>
      <c r="U23" s="264"/>
      <c r="V23" s="264"/>
      <c r="W23" s="264"/>
      <c r="X23" s="264"/>
      <c r="Y23" s="263" t="e">
        <f>#REF!&amp;","&amp;#REF!&amp;","&amp;J$75*100&amp;","""&amp;$A23&amp;""","&amp;J23&amp;","&amp;K23&amp;","&amp;#REF!&amp;","&amp;#REF!&amp;"%0D%0A"</f>
        <v>#REF!</v>
      </c>
      <c r="Z23" s="264"/>
      <c r="AA23" s="264"/>
      <c r="AB23" s="264"/>
      <c r="AC23" s="264"/>
      <c r="AD23" s="264"/>
      <c r="AE23" s="264"/>
      <c r="AF23" s="264"/>
      <c r="AG23" s="264"/>
      <c r="AH23" s="265">
        <f>SUM(L23,H23,D23)</f>
        <v>0</v>
      </c>
      <c r="AI23" s="266"/>
      <c r="AJ23" s="266"/>
      <c r="AK23" s="266"/>
      <c r="AL23" s="266"/>
      <c r="AM23" s="266"/>
      <c r="AN23" s="266"/>
      <c r="AO23" s="267"/>
      <c r="AP23" s="267"/>
      <c r="AQ23" s="267"/>
      <c r="AR23" s="267"/>
      <c r="AS23" s="267"/>
      <c r="AT23" s="267"/>
      <c r="AU23" s="267"/>
      <c r="AV23" s="267"/>
      <c r="AW23" s="267"/>
      <c r="AX23" s="267"/>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c r="BW23" s="267"/>
      <c r="BX23" s="267"/>
      <c r="BY23" s="267"/>
      <c r="BZ23" s="267"/>
      <c r="CA23" s="267"/>
      <c r="CB23" s="267"/>
      <c r="CC23" s="267"/>
      <c r="CD23" s="267"/>
      <c r="CE23" s="267"/>
      <c r="CF23" s="267"/>
      <c r="CG23" s="267"/>
      <c r="CH23" s="267"/>
      <c r="CI23" s="267"/>
      <c r="CJ23" s="267"/>
      <c r="CK23" s="267"/>
      <c r="CL23" s="267"/>
      <c r="CM23" s="267"/>
      <c r="CN23" s="267"/>
      <c r="CO23" s="267"/>
      <c r="CP23" s="267"/>
      <c r="CQ23" s="267"/>
      <c r="CR23" s="267"/>
      <c r="CS23" s="267"/>
      <c r="CT23" s="267"/>
      <c r="CU23" s="267"/>
      <c r="CV23" s="267"/>
      <c r="CW23" s="267"/>
      <c r="CX23" s="267"/>
      <c r="CY23" s="267"/>
      <c r="CZ23" s="267"/>
      <c r="DA23" s="267"/>
      <c r="DB23" s="267"/>
      <c r="DC23" s="267"/>
      <c r="DD23" s="267"/>
      <c r="DE23" s="267"/>
      <c r="DF23" s="267"/>
      <c r="DG23" s="267"/>
      <c r="DH23" s="267"/>
      <c r="DI23" s="267"/>
      <c r="DJ23" s="267"/>
      <c r="DK23" s="267"/>
      <c r="DL23" s="267"/>
      <c r="DM23" s="267"/>
      <c r="DN23" s="267"/>
      <c r="DO23" s="267"/>
      <c r="DP23" s="267"/>
      <c r="DQ23" s="267"/>
      <c r="DR23" s="267"/>
      <c r="DS23" s="267"/>
      <c r="DT23" s="267"/>
      <c r="DU23" s="267"/>
      <c r="DV23" s="267"/>
      <c r="DW23" s="267"/>
      <c r="DX23" s="267"/>
      <c r="DY23" s="267"/>
      <c r="DZ23" s="267"/>
      <c r="EA23" s="267"/>
      <c r="EB23" s="267"/>
      <c r="EC23" s="267"/>
      <c r="ED23" s="267"/>
      <c r="EE23" s="267"/>
      <c r="EF23" s="267"/>
      <c r="EG23" s="267"/>
      <c r="EH23" s="267"/>
      <c r="EI23" s="267"/>
      <c r="EJ23" s="267"/>
      <c r="EK23" s="267"/>
      <c r="EL23" s="267"/>
      <c r="EM23" s="267"/>
      <c r="EN23" s="267"/>
      <c r="EO23" s="267"/>
      <c r="EP23" s="267"/>
      <c r="EQ23" s="267"/>
      <c r="ER23" s="267"/>
      <c r="ES23" s="267"/>
      <c r="ET23" s="267"/>
      <c r="EU23" s="267"/>
      <c r="EV23" s="267"/>
      <c r="EW23" s="267"/>
      <c r="EX23" s="267"/>
      <c r="EY23" s="267"/>
      <c r="EZ23" s="267"/>
      <c r="FA23" s="267"/>
      <c r="FB23" s="267"/>
      <c r="FC23" s="267"/>
      <c r="FD23" s="267"/>
      <c r="FE23" s="267"/>
      <c r="FF23" s="267"/>
      <c r="FG23" s="267"/>
      <c r="FH23" s="267"/>
      <c r="FI23" s="267"/>
      <c r="FJ23" s="267"/>
      <c r="FK23" s="267"/>
      <c r="FL23" s="267"/>
      <c r="FM23" s="267"/>
      <c r="FN23" s="267"/>
      <c r="FO23" s="267"/>
      <c r="FP23" s="267"/>
      <c r="FQ23" s="267"/>
      <c r="FR23" s="267"/>
      <c r="FS23" s="267"/>
      <c r="FT23" s="267"/>
      <c r="FU23" s="267"/>
      <c r="FV23" s="267"/>
      <c r="FW23" s="267"/>
      <c r="FX23" s="267"/>
      <c r="FY23" s="267"/>
      <c r="FZ23" s="267"/>
      <c r="GA23" s="267"/>
      <c r="GB23" s="267"/>
      <c r="GC23" s="267"/>
      <c r="GD23" s="267"/>
      <c r="GE23" s="267"/>
      <c r="GF23" s="267"/>
      <c r="GG23" s="267"/>
      <c r="GH23" s="267"/>
    </row>
    <row r="24" spans="1:190" s="268" customFormat="1" ht="16.5" customHeight="1" x14ac:dyDescent="0.35">
      <c r="A24" s="256" t="s">
        <v>174</v>
      </c>
      <c r="B24" s="257">
        <f>IF(B10&gt;0,+B9/52/B10,0)</f>
        <v>0</v>
      </c>
      <c r="C24" s="258"/>
      <c r="D24" s="259">
        <f t="shared" ref="D24:D44" si="0">+C24*B24</f>
        <v>0</v>
      </c>
      <c r="E24" s="260"/>
      <c r="F24" s="257">
        <f>IF(C10&gt;0,+C9/52/C10,0)</f>
        <v>0</v>
      </c>
      <c r="G24" s="258"/>
      <c r="H24" s="259">
        <f t="shared" ref="H24:H41" si="1">+G24*F24</f>
        <v>0</v>
      </c>
      <c r="I24" s="260"/>
      <c r="J24" s="257">
        <f>IF(D10&gt;0,+D9/52/D10,0)</f>
        <v>0</v>
      </c>
      <c r="K24" s="258"/>
      <c r="L24" s="262">
        <f t="shared" ref="L24:L44" si="2">+K24*J24</f>
        <v>0</v>
      </c>
      <c r="M24" s="263"/>
      <c r="N24" s="264"/>
      <c r="O24" s="264"/>
      <c r="P24" s="264"/>
      <c r="Q24" s="263"/>
      <c r="R24" s="264"/>
      <c r="S24" s="263"/>
      <c r="T24" s="264"/>
      <c r="U24" s="264"/>
      <c r="V24" s="264"/>
      <c r="W24" s="264"/>
      <c r="X24" s="264"/>
      <c r="Y24" s="263"/>
      <c r="Z24" s="264"/>
      <c r="AA24" s="264"/>
      <c r="AB24" s="264"/>
      <c r="AC24" s="264"/>
      <c r="AD24" s="264"/>
      <c r="AE24" s="264"/>
      <c r="AF24" s="264"/>
      <c r="AG24" s="264"/>
      <c r="AH24" s="265">
        <f t="shared" ref="AH24:AH44" si="3">SUM(L24,H24,D24)</f>
        <v>0</v>
      </c>
      <c r="AI24" s="266"/>
      <c r="AJ24" s="266"/>
      <c r="AK24" s="266"/>
      <c r="AL24" s="266"/>
      <c r="AM24" s="266"/>
      <c r="AN24" s="266"/>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c r="BY24" s="267"/>
      <c r="BZ24" s="267"/>
      <c r="CA24" s="267"/>
      <c r="CB24" s="267"/>
      <c r="CC24" s="267"/>
      <c r="CD24" s="267"/>
      <c r="CE24" s="267"/>
      <c r="CF24" s="267"/>
      <c r="CG24" s="267"/>
      <c r="CH24" s="267"/>
      <c r="CI24" s="267"/>
      <c r="CJ24" s="267"/>
      <c r="CK24" s="267"/>
      <c r="CL24" s="267"/>
      <c r="CM24" s="267"/>
      <c r="CN24" s="267"/>
      <c r="CO24" s="267"/>
      <c r="CP24" s="267"/>
      <c r="CQ24" s="267"/>
      <c r="CR24" s="267"/>
      <c r="CS24" s="267"/>
      <c r="CT24" s="267"/>
      <c r="CU24" s="267"/>
      <c r="CV24" s="267"/>
      <c r="CW24" s="267"/>
      <c r="CX24" s="267"/>
      <c r="CY24" s="267"/>
      <c r="CZ24" s="267"/>
      <c r="DA24" s="267"/>
      <c r="DB24" s="267"/>
      <c r="DC24" s="267"/>
      <c r="DD24" s="267"/>
      <c r="DE24" s="267"/>
      <c r="DF24" s="267"/>
      <c r="DG24" s="267"/>
      <c r="DH24" s="267"/>
      <c r="DI24" s="267"/>
      <c r="DJ24" s="267"/>
      <c r="DK24" s="267"/>
      <c r="DL24" s="267"/>
      <c r="DM24" s="267"/>
      <c r="DN24" s="267"/>
      <c r="DO24" s="267"/>
      <c r="DP24" s="267"/>
      <c r="DQ24" s="267"/>
      <c r="DR24" s="267"/>
      <c r="DS24" s="267"/>
      <c r="DT24" s="267"/>
      <c r="DU24" s="267"/>
      <c r="DV24" s="267"/>
      <c r="DW24" s="267"/>
      <c r="DX24" s="267"/>
      <c r="DY24" s="267"/>
      <c r="DZ24" s="267"/>
      <c r="EA24" s="267"/>
      <c r="EB24" s="267"/>
      <c r="EC24" s="267"/>
      <c r="ED24" s="267"/>
      <c r="EE24" s="267"/>
      <c r="EF24" s="267"/>
      <c r="EG24" s="267"/>
      <c r="EH24" s="267"/>
      <c r="EI24" s="267"/>
      <c r="EJ24" s="267"/>
      <c r="EK24" s="267"/>
      <c r="EL24" s="267"/>
      <c r="EM24" s="267"/>
      <c r="EN24" s="267"/>
      <c r="EO24" s="267"/>
      <c r="EP24" s="267"/>
      <c r="EQ24" s="267"/>
      <c r="ER24" s="267"/>
      <c r="ES24" s="267"/>
      <c r="ET24" s="267"/>
      <c r="EU24" s="267"/>
      <c r="EV24" s="267"/>
      <c r="EW24" s="267"/>
      <c r="EX24" s="267"/>
      <c r="EY24" s="267"/>
      <c r="EZ24" s="267"/>
      <c r="FA24" s="267"/>
      <c r="FB24" s="267"/>
      <c r="FC24" s="267"/>
      <c r="FD24" s="267"/>
      <c r="FE24" s="267"/>
      <c r="FF24" s="267"/>
      <c r="FG24" s="267"/>
      <c r="FH24" s="267"/>
      <c r="FI24" s="267"/>
      <c r="FJ24" s="267"/>
      <c r="FK24" s="267"/>
      <c r="FL24" s="267"/>
      <c r="FM24" s="267"/>
      <c r="FN24" s="267"/>
      <c r="FO24" s="267"/>
      <c r="FP24" s="267"/>
      <c r="FQ24" s="267"/>
      <c r="FR24" s="267"/>
      <c r="FS24" s="267"/>
      <c r="FT24" s="267"/>
      <c r="FU24" s="267"/>
      <c r="FV24" s="267"/>
      <c r="FW24" s="267"/>
      <c r="FX24" s="267"/>
      <c r="FY24" s="267"/>
      <c r="FZ24" s="267"/>
      <c r="GA24" s="267"/>
      <c r="GB24" s="267"/>
      <c r="GC24" s="267"/>
      <c r="GD24" s="267"/>
      <c r="GE24" s="267"/>
      <c r="GF24" s="267"/>
      <c r="GG24" s="267"/>
      <c r="GH24" s="267"/>
    </row>
    <row r="25" spans="1:190" s="268" customFormat="1" ht="14.25" customHeight="1" x14ac:dyDescent="0.35">
      <c r="A25" s="256" t="s">
        <v>175</v>
      </c>
      <c r="B25" s="257">
        <f>IF(B11&gt;0,+B9/52/B11,0)</f>
        <v>0</v>
      </c>
      <c r="C25" s="258"/>
      <c r="D25" s="259">
        <f t="shared" si="0"/>
        <v>0</v>
      </c>
      <c r="E25" s="260"/>
      <c r="F25" s="257">
        <f>IF(C11&gt;0,+C9/52/C11,0)</f>
        <v>0</v>
      </c>
      <c r="G25" s="258"/>
      <c r="H25" s="259">
        <f t="shared" si="1"/>
        <v>0</v>
      </c>
      <c r="I25" s="260"/>
      <c r="J25" s="257">
        <f>IF(D11&gt;0,+D9/52/D11,0)</f>
        <v>0</v>
      </c>
      <c r="K25" s="258"/>
      <c r="L25" s="262">
        <f t="shared" si="2"/>
        <v>0</v>
      </c>
      <c r="M25" s="263"/>
      <c r="N25" s="264"/>
      <c r="O25" s="264"/>
      <c r="P25" s="264"/>
      <c r="Q25" s="263"/>
      <c r="R25" s="264"/>
      <c r="S25" s="263"/>
      <c r="T25" s="264"/>
      <c r="U25" s="264"/>
      <c r="V25" s="264"/>
      <c r="W25" s="264"/>
      <c r="X25" s="264"/>
      <c r="Y25" s="263"/>
      <c r="Z25" s="264"/>
      <c r="AA25" s="264"/>
      <c r="AB25" s="264"/>
      <c r="AC25" s="264"/>
      <c r="AD25" s="264"/>
      <c r="AE25" s="264"/>
      <c r="AF25" s="264"/>
      <c r="AG25" s="264"/>
      <c r="AH25" s="265">
        <f t="shared" si="3"/>
        <v>0</v>
      </c>
      <c r="AI25" s="266"/>
      <c r="AJ25" s="266"/>
      <c r="AK25" s="266"/>
      <c r="AL25" s="266"/>
      <c r="AM25" s="266"/>
      <c r="AN25" s="266"/>
      <c r="AO25" s="267"/>
      <c r="AP25" s="267"/>
      <c r="AQ25" s="267"/>
      <c r="AR25" s="267"/>
      <c r="AS25" s="267"/>
      <c r="AT25" s="267"/>
      <c r="AU25" s="267"/>
      <c r="AV25" s="267"/>
      <c r="AW25" s="267"/>
      <c r="AX25" s="267"/>
      <c r="AY25" s="267"/>
      <c r="AZ25" s="267"/>
      <c r="BA25" s="267"/>
      <c r="BB25" s="267"/>
      <c r="BC25" s="267"/>
      <c r="BD25" s="267"/>
      <c r="BE25" s="267"/>
      <c r="BF25" s="267"/>
      <c r="BG25" s="267"/>
      <c r="BH25" s="267"/>
      <c r="BI25" s="267"/>
      <c r="BJ25" s="267"/>
      <c r="BK25" s="267"/>
      <c r="BL25" s="267"/>
      <c r="BM25" s="267"/>
      <c r="BN25" s="267"/>
      <c r="BO25" s="267"/>
      <c r="BP25" s="267"/>
      <c r="BQ25" s="267"/>
      <c r="BR25" s="267"/>
      <c r="BS25" s="267"/>
      <c r="BT25" s="267"/>
      <c r="BU25" s="267"/>
      <c r="BV25" s="267"/>
      <c r="BW25" s="267"/>
      <c r="BX25" s="267"/>
      <c r="BY25" s="267"/>
      <c r="BZ25" s="267"/>
      <c r="CA25" s="267"/>
      <c r="CB25" s="267"/>
      <c r="CC25" s="267"/>
      <c r="CD25" s="267"/>
      <c r="CE25" s="267"/>
      <c r="CF25" s="267"/>
      <c r="CG25" s="267"/>
      <c r="CH25" s="267"/>
      <c r="CI25" s="267"/>
      <c r="CJ25" s="267"/>
      <c r="CK25" s="267"/>
      <c r="CL25" s="267"/>
      <c r="CM25" s="267"/>
      <c r="CN25" s="267"/>
      <c r="CO25" s="267"/>
      <c r="CP25" s="267"/>
      <c r="CQ25" s="267"/>
      <c r="CR25" s="267"/>
      <c r="CS25" s="267"/>
      <c r="CT25" s="267"/>
      <c r="CU25" s="267"/>
      <c r="CV25" s="267"/>
      <c r="CW25" s="267"/>
      <c r="CX25" s="267"/>
      <c r="CY25" s="267"/>
      <c r="CZ25" s="267"/>
      <c r="DA25" s="267"/>
      <c r="DB25" s="267"/>
      <c r="DC25" s="267"/>
      <c r="DD25" s="267"/>
      <c r="DE25" s="267"/>
      <c r="DF25" s="267"/>
      <c r="DG25" s="267"/>
      <c r="DH25" s="267"/>
      <c r="DI25" s="267"/>
      <c r="DJ25" s="267"/>
      <c r="DK25" s="267"/>
      <c r="DL25" s="267"/>
      <c r="DM25" s="267"/>
      <c r="DN25" s="267"/>
      <c r="DO25" s="267"/>
      <c r="DP25" s="267"/>
      <c r="DQ25" s="267"/>
      <c r="DR25" s="267"/>
      <c r="DS25" s="267"/>
      <c r="DT25" s="267"/>
      <c r="DU25" s="267"/>
      <c r="DV25" s="267"/>
      <c r="DW25" s="267"/>
      <c r="DX25" s="267"/>
      <c r="DY25" s="267"/>
      <c r="DZ25" s="267"/>
      <c r="EA25" s="267"/>
      <c r="EB25" s="267"/>
      <c r="EC25" s="267"/>
      <c r="ED25" s="267"/>
      <c r="EE25" s="267"/>
      <c r="EF25" s="267"/>
      <c r="EG25" s="267"/>
      <c r="EH25" s="267"/>
      <c r="EI25" s="267"/>
      <c r="EJ25" s="267"/>
      <c r="EK25" s="267"/>
      <c r="EL25" s="267"/>
      <c r="EM25" s="267"/>
      <c r="EN25" s="267"/>
      <c r="EO25" s="267"/>
      <c r="EP25" s="267"/>
      <c r="EQ25" s="267"/>
      <c r="ER25" s="267"/>
      <c r="ES25" s="267"/>
      <c r="ET25" s="267"/>
      <c r="EU25" s="267"/>
      <c r="EV25" s="267"/>
      <c r="EW25" s="267"/>
      <c r="EX25" s="267"/>
      <c r="EY25" s="267"/>
      <c r="EZ25" s="267"/>
      <c r="FA25" s="267"/>
      <c r="FB25" s="267"/>
      <c r="FC25" s="267"/>
      <c r="FD25" s="267"/>
      <c r="FE25" s="267"/>
      <c r="FF25" s="267"/>
      <c r="FG25" s="267"/>
      <c r="FH25" s="267"/>
      <c r="FI25" s="267"/>
      <c r="FJ25" s="267"/>
      <c r="FK25" s="267"/>
      <c r="FL25" s="267"/>
      <c r="FM25" s="267"/>
      <c r="FN25" s="267"/>
      <c r="FO25" s="267"/>
      <c r="FP25" s="267"/>
      <c r="FQ25" s="267"/>
      <c r="FR25" s="267"/>
      <c r="FS25" s="267"/>
      <c r="FT25" s="267"/>
      <c r="FU25" s="267"/>
      <c r="FV25" s="267"/>
      <c r="FW25" s="267"/>
      <c r="FX25" s="267"/>
      <c r="FY25" s="267"/>
      <c r="FZ25" s="267"/>
      <c r="GA25" s="267"/>
      <c r="GB25" s="267"/>
      <c r="GC25" s="267"/>
      <c r="GD25" s="267"/>
      <c r="GE25" s="267"/>
      <c r="GF25" s="267"/>
      <c r="GG25" s="267"/>
      <c r="GH25" s="267"/>
    </row>
    <row r="26" spans="1:190" s="268" customFormat="1" x14ac:dyDescent="0.35">
      <c r="A26" s="269"/>
      <c r="B26" s="270"/>
      <c r="C26" s="258"/>
      <c r="D26" s="259">
        <f t="shared" si="0"/>
        <v>0</v>
      </c>
      <c r="E26" s="260"/>
      <c r="F26" s="271"/>
      <c r="G26" s="258"/>
      <c r="H26" s="259">
        <f t="shared" si="1"/>
        <v>0</v>
      </c>
      <c r="I26" s="260"/>
      <c r="J26" s="270"/>
      <c r="K26" s="258"/>
      <c r="L26" s="262">
        <f t="shared" si="2"/>
        <v>0</v>
      </c>
      <c r="M26" s="263" t="e">
        <f>#REF!&amp;","&amp;#REF!&amp;","&amp;B$75*100&amp;","""&amp;$A26&amp;""","&amp;B26&amp;","&amp;C26&amp;","&amp;#REF!&amp;","&amp;#REF!&amp;"%0D%0A"</f>
        <v>#REF!</v>
      </c>
      <c r="N26" s="264"/>
      <c r="O26" s="264"/>
      <c r="P26" s="264"/>
      <c r="Q26" s="263"/>
      <c r="R26" s="264"/>
      <c r="S26" s="263" t="e">
        <f>#REF!&amp;","&amp;#REF!&amp;","&amp;F$75*100&amp;","""&amp;$A26&amp;""","&amp;F26&amp;","&amp;G26&amp;","&amp;#REF!&amp;","&amp;#REF!&amp;"%0D%0A"</f>
        <v>#REF!</v>
      </c>
      <c r="T26" s="264"/>
      <c r="U26" s="264"/>
      <c r="V26" s="264"/>
      <c r="W26" s="264"/>
      <c r="X26" s="264"/>
      <c r="Y26" s="263" t="e">
        <f>#REF!&amp;","&amp;#REF!&amp;","&amp;J$75*100&amp;","""&amp;$A26&amp;""","&amp;J26&amp;","&amp;K26&amp;","&amp;#REF!&amp;","&amp;#REF!&amp;"%0D%0A"</f>
        <v>#REF!</v>
      </c>
      <c r="Z26" s="264"/>
      <c r="AA26" s="264"/>
      <c r="AB26" s="264"/>
      <c r="AC26" s="264"/>
      <c r="AD26" s="264"/>
      <c r="AE26" s="264"/>
      <c r="AF26" s="264"/>
      <c r="AG26" s="264"/>
      <c r="AH26" s="265">
        <f t="shared" si="3"/>
        <v>0</v>
      </c>
      <c r="AI26" s="266"/>
      <c r="AJ26" s="266"/>
      <c r="AK26" s="266"/>
      <c r="AL26" s="266"/>
      <c r="AM26" s="266"/>
      <c r="AN26" s="266"/>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7"/>
      <c r="BY26" s="267"/>
      <c r="BZ26" s="267"/>
      <c r="CA26" s="267"/>
      <c r="CB26" s="267"/>
      <c r="CC26" s="267"/>
      <c r="CD26" s="267"/>
      <c r="CE26" s="267"/>
      <c r="CF26" s="267"/>
      <c r="CG26" s="267"/>
      <c r="CH26" s="267"/>
      <c r="CI26" s="267"/>
      <c r="CJ26" s="267"/>
      <c r="CK26" s="267"/>
      <c r="CL26" s="267"/>
      <c r="CM26" s="267"/>
      <c r="CN26" s="267"/>
      <c r="CO26" s="267"/>
      <c r="CP26" s="267"/>
      <c r="CQ26" s="267"/>
      <c r="CR26" s="267"/>
      <c r="CS26" s="267"/>
      <c r="CT26" s="267"/>
      <c r="CU26" s="267"/>
      <c r="CV26" s="267"/>
      <c r="CW26" s="267"/>
      <c r="CX26" s="267"/>
      <c r="CY26" s="267"/>
      <c r="CZ26" s="267"/>
      <c r="DA26" s="267"/>
      <c r="DB26" s="267"/>
      <c r="DC26" s="267"/>
      <c r="DD26" s="267"/>
      <c r="DE26" s="267"/>
      <c r="DF26" s="267"/>
      <c r="DG26" s="267"/>
      <c r="DH26" s="267"/>
      <c r="DI26" s="267"/>
      <c r="DJ26" s="267"/>
      <c r="DK26" s="267"/>
      <c r="DL26" s="267"/>
      <c r="DM26" s="267"/>
      <c r="DN26" s="267"/>
      <c r="DO26" s="267"/>
      <c r="DP26" s="267"/>
      <c r="DQ26" s="267"/>
      <c r="DR26" s="267"/>
      <c r="DS26" s="267"/>
      <c r="DT26" s="267"/>
      <c r="DU26" s="267"/>
      <c r="DV26" s="267"/>
      <c r="DW26" s="267"/>
      <c r="DX26" s="267"/>
      <c r="DY26" s="267"/>
      <c r="DZ26" s="267"/>
      <c r="EA26" s="267"/>
      <c r="EB26" s="267"/>
      <c r="EC26" s="267"/>
      <c r="ED26" s="267"/>
      <c r="EE26" s="267"/>
      <c r="EF26" s="267"/>
      <c r="EG26" s="267"/>
      <c r="EH26" s="267"/>
      <c r="EI26" s="267"/>
      <c r="EJ26" s="267"/>
      <c r="EK26" s="267"/>
      <c r="EL26" s="267"/>
      <c r="EM26" s="267"/>
      <c r="EN26" s="267"/>
      <c r="EO26" s="267"/>
      <c r="EP26" s="267"/>
      <c r="EQ26" s="267"/>
      <c r="ER26" s="267"/>
      <c r="ES26" s="267"/>
      <c r="ET26" s="267"/>
      <c r="EU26" s="267"/>
      <c r="EV26" s="267"/>
      <c r="EW26" s="267"/>
      <c r="EX26" s="267"/>
      <c r="EY26" s="267"/>
      <c r="EZ26" s="267"/>
      <c r="FA26" s="267"/>
      <c r="FB26" s="267"/>
      <c r="FC26" s="267"/>
      <c r="FD26" s="267"/>
      <c r="FE26" s="267"/>
      <c r="FF26" s="267"/>
      <c r="FG26" s="267"/>
      <c r="FH26" s="267"/>
      <c r="FI26" s="267"/>
      <c r="FJ26" s="267"/>
      <c r="FK26" s="267"/>
      <c r="FL26" s="267"/>
      <c r="FM26" s="267"/>
      <c r="FN26" s="267"/>
      <c r="FO26" s="267"/>
      <c r="FP26" s="267"/>
      <c r="FQ26" s="267"/>
      <c r="FR26" s="267"/>
      <c r="FS26" s="267"/>
      <c r="FT26" s="267"/>
      <c r="FU26" s="267"/>
      <c r="FV26" s="267"/>
      <c r="FW26" s="267"/>
      <c r="FX26" s="267"/>
      <c r="FY26" s="267"/>
      <c r="FZ26" s="267"/>
      <c r="GA26" s="267"/>
      <c r="GB26" s="267"/>
      <c r="GC26" s="267"/>
      <c r="GD26" s="267"/>
      <c r="GE26" s="267"/>
      <c r="GF26" s="267"/>
      <c r="GG26" s="267"/>
      <c r="GH26" s="267"/>
    </row>
    <row r="27" spans="1:190" s="268" customFormat="1" x14ac:dyDescent="0.35">
      <c r="A27" s="272" t="s">
        <v>58</v>
      </c>
      <c r="B27" s="270"/>
      <c r="C27" s="258"/>
      <c r="D27" s="259">
        <f t="shared" si="0"/>
        <v>0</v>
      </c>
      <c r="E27" s="260"/>
      <c r="F27" s="271"/>
      <c r="G27" s="258"/>
      <c r="H27" s="259">
        <f t="shared" si="1"/>
        <v>0</v>
      </c>
      <c r="I27" s="260"/>
      <c r="J27" s="270"/>
      <c r="K27" s="258"/>
      <c r="L27" s="262">
        <f t="shared" si="2"/>
        <v>0</v>
      </c>
      <c r="M27" s="263" t="e">
        <f>#REF!&amp;","&amp;#REF!&amp;","&amp;B$75*100&amp;","""&amp;$A33&amp;""","&amp;B27&amp;","&amp;C27&amp;","&amp;#REF!&amp;","&amp;#REF!&amp;"%0D%0A"</f>
        <v>#REF!</v>
      </c>
      <c r="N27" s="264"/>
      <c r="O27" s="264"/>
      <c r="P27" s="264"/>
      <c r="Q27" s="263"/>
      <c r="R27" s="264"/>
      <c r="S27" s="263" t="e">
        <f>#REF!&amp;","&amp;#REF!&amp;","&amp;F$75*100&amp;","""&amp;$A33&amp;""","&amp;F27&amp;","&amp;G27&amp;","&amp;#REF!&amp;","&amp;#REF!&amp;"%0D%0A"</f>
        <v>#REF!</v>
      </c>
      <c r="T27" s="264"/>
      <c r="U27" s="264"/>
      <c r="V27" s="264"/>
      <c r="W27" s="264"/>
      <c r="X27" s="264"/>
      <c r="Y27" s="263" t="e">
        <f>#REF!&amp;","&amp;#REF!&amp;","&amp;J$75*100&amp;","""&amp;$A33&amp;""","&amp;J27&amp;","&amp;K27&amp;","&amp;#REF!&amp;","&amp;#REF!&amp;"%0D%0A"</f>
        <v>#REF!</v>
      </c>
      <c r="Z27" s="264"/>
      <c r="AA27" s="264"/>
      <c r="AB27" s="264"/>
      <c r="AC27" s="264"/>
      <c r="AD27" s="264"/>
      <c r="AE27" s="264"/>
      <c r="AF27" s="264"/>
      <c r="AG27" s="264"/>
      <c r="AH27" s="265">
        <f t="shared" si="3"/>
        <v>0</v>
      </c>
      <c r="AI27" s="273" t="s">
        <v>179</v>
      </c>
      <c r="AJ27" s="274"/>
      <c r="AK27" s="274"/>
      <c r="AL27" s="274"/>
      <c r="AM27" s="274"/>
      <c r="AN27" s="274"/>
      <c r="AO27" s="274"/>
      <c r="AP27" s="274"/>
      <c r="AQ27" s="274"/>
      <c r="AR27" s="274"/>
      <c r="AS27" s="267"/>
      <c r="AT27" s="267"/>
      <c r="AU27" s="267"/>
      <c r="AV27" s="267"/>
      <c r="AW27" s="267"/>
      <c r="AX27" s="267"/>
      <c r="AY27" s="267"/>
      <c r="AZ27" s="267"/>
      <c r="BA27" s="267"/>
      <c r="BB27" s="267"/>
      <c r="BC27" s="267"/>
      <c r="BD27" s="267"/>
      <c r="BE27" s="267"/>
      <c r="BF27" s="267"/>
      <c r="BG27" s="267"/>
      <c r="BH27" s="267"/>
      <c r="BI27" s="267"/>
      <c r="BJ27" s="267"/>
      <c r="BK27" s="267"/>
      <c r="BL27" s="267"/>
      <c r="BM27" s="267"/>
      <c r="BN27" s="267"/>
      <c r="BO27" s="267"/>
      <c r="BP27" s="267"/>
      <c r="BQ27" s="267"/>
      <c r="BR27" s="267"/>
      <c r="BS27" s="267"/>
      <c r="BT27" s="267"/>
      <c r="BU27" s="267"/>
      <c r="BV27" s="267"/>
      <c r="BW27" s="267"/>
      <c r="BX27" s="267"/>
      <c r="BY27" s="267"/>
      <c r="BZ27" s="267"/>
      <c r="CA27" s="267"/>
      <c r="CB27" s="267"/>
      <c r="CC27" s="267"/>
      <c r="CD27" s="267"/>
      <c r="CE27" s="267"/>
      <c r="CF27" s="267"/>
      <c r="CG27" s="267"/>
      <c r="CH27" s="267"/>
      <c r="CI27" s="267"/>
      <c r="CJ27" s="267"/>
      <c r="CK27" s="267"/>
      <c r="CL27" s="267"/>
      <c r="CM27" s="267"/>
      <c r="CN27" s="267"/>
      <c r="CO27" s="267"/>
      <c r="CP27" s="267"/>
      <c r="CQ27" s="267"/>
      <c r="CR27" s="267"/>
      <c r="CS27" s="267"/>
      <c r="CT27" s="267"/>
      <c r="CU27" s="267"/>
      <c r="CV27" s="267"/>
      <c r="CW27" s="267"/>
      <c r="CX27" s="267"/>
      <c r="CY27" s="267"/>
      <c r="CZ27" s="267"/>
      <c r="DA27" s="267"/>
      <c r="DB27" s="267"/>
      <c r="DC27" s="267"/>
      <c r="DD27" s="267"/>
      <c r="DE27" s="267"/>
      <c r="DF27" s="267"/>
      <c r="DG27" s="267"/>
      <c r="DH27" s="267"/>
      <c r="DI27" s="267"/>
      <c r="DJ27" s="267"/>
      <c r="DK27" s="267"/>
      <c r="DL27" s="267"/>
      <c r="DM27" s="267"/>
      <c r="DN27" s="267"/>
      <c r="DO27" s="267"/>
      <c r="DP27" s="267"/>
      <c r="DQ27" s="267"/>
      <c r="DR27" s="267"/>
      <c r="DS27" s="267"/>
      <c r="DT27" s="267"/>
      <c r="DU27" s="267"/>
      <c r="DV27" s="267"/>
      <c r="DW27" s="267"/>
      <c r="DX27" s="267"/>
      <c r="DY27" s="267"/>
      <c r="DZ27" s="267"/>
      <c r="EA27" s="267"/>
      <c r="EB27" s="267"/>
      <c r="EC27" s="267"/>
      <c r="ED27" s="267"/>
      <c r="EE27" s="267"/>
      <c r="EF27" s="267"/>
      <c r="EG27" s="267"/>
      <c r="EH27" s="267"/>
      <c r="EI27" s="267"/>
      <c r="EJ27" s="267"/>
      <c r="EK27" s="267"/>
      <c r="EL27" s="267"/>
      <c r="EM27" s="267"/>
      <c r="EN27" s="267"/>
      <c r="EO27" s="267"/>
      <c r="EP27" s="267"/>
      <c r="EQ27" s="267"/>
      <c r="ER27" s="267"/>
      <c r="ES27" s="267"/>
      <c r="ET27" s="267"/>
      <c r="EU27" s="267"/>
      <c r="EV27" s="267"/>
      <c r="EW27" s="267"/>
      <c r="EX27" s="267"/>
      <c r="EY27" s="267"/>
      <c r="EZ27" s="267"/>
      <c r="FA27" s="267"/>
      <c r="FB27" s="267"/>
      <c r="FC27" s="267"/>
      <c r="FD27" s="267"/>
      <c r="FE27" s="267"/>
      <c r="FF27" s="267"/>
      <c r="FG27" s="267"/>
      <c r="FH27" s="267"/>
      <c r="FI27" s="267"/>
      <c r="FJ27" s="267"/>
      <c r="FK27" s="267"/>
      <c r="FL27" s="267"/>
      <c r="FM27" s="267"/>
      <c r="FN27" s="267"/>
      <c r="FO27" s="267"/>
      <c r="FP27" s="267"/>
      <c r="FQ27" s="267"/>
      <c r="FR27" s="267"/>
      <c r="FS27" s="267"/>
      <c r="FT27" s="267"/>
      <c r="FU27" s="267"/>
      <c r="FV27" s="267"/>
      <c r="FW27" s="267"/>
      <c r="FX27" s="267"/>
      <c r="FY27" s="267"/>
      <c r="FZ27" s="267"/>
      <c r="GA27" s="267"/>
      <c r="GB27" s="267"/>
      <c r="GC27" s="267"/>
      <c r="GD27" s="267"/>
      <c r="GE27" s="267"/>
      <c r="GF27" s="267"/>
      <c r="GG27" s="267"/>
      <c r="GH27" s="267"/>
    </row>
    <row r="28" spans="1:190" s="268" customFormat="1" x14ac:dyDescent="0.35">
      <c r="A28" s="275"/>
      <c r="B28" s="270"/>
      <c r="C28" s="258"/>
      <c r="D28" s="259">
        <f t="shared" si="0"/>
        <v>0</v>
      </c>
      <c r="E28" s="260"/>
      <c r="F28" s="271"/>
      <c r="G28" s="258"/>
      <c r="H28" s="259">
        <f t="shared" si="1"/>
        <v>0</v>
      </c>
      <c r="I28" s="260"/>
      <c r="J28" s="270"/>
      <c r="K28" s="258"/>
      <c r="L28" s="262">
        <f t="shared" si="2"/>
        <v>0</v>
      </c>
      <c r="M28" s="263"/>
      <c r="N28" s="264"/>
      <c r="O28" s="264"/>
      <c r="P28" s="264"/>
      <c r="Q28" s="263"/>
      <c r="R28" s="264"/>
      <c r="S28" s="263"/>
      <c r="T28" s="264"/>
      <c r="U28" s="264"/>
      <c r="V28" s="264"/>
      <c r="W28" s="264"/>
      <c r="X28" s="264"/>
      <c r="Y28" s="263"/>
      <c r="Z28" s="264"/>
      <c r="AA28" s="264"/>
      <c r="AB28" s="264"/>
      <c r="AC28" s="264"/>
      <c r="AD28" s="264"/>
      <c r="AE28" s="264"/>
      <c r="AF28" s="264"/>
      <c r="AG28" s="264"/>
      <c r="AH28" s="265">
        <f t="shared" si="3"/>
        <v>0</v>
      </c>
      <c r="AI28" s="266"/>
      <c r="AJ28" s="266"/>
      <c r="AK28" s="266"/>
      <c r="AL28" s="266"/>
      <c r="AM28" s="266"/>
      <c r="AN28" s="266"/>
      <c r="AO28" s="266"/>
      <c r="AP28" s="267"/>
      <c r="AQ28" s="267"/>
      <c r="AR28" s="267"/>
      <c r="AS28" s="267"/>
      <c r="AT28" s="267"/>
      <c r="AU28" s="267"/>
      <c r="AV28" s="267"/>
      <c r="AW28" s="267"/>
      <c r="AX28" s="267"/>
      <c r="AY28" s="267"/>
      <c r="AZ28" s="267"/>
      <c r="BA28" s="267"/>
      <c r="BB28" s="267"/>
      <c r="BC28" s="267"/>
      <c r="BD28" s="267"/>
      <c r="BE28" s="267"/>
      <c r="BF28" s="267"/>
      <c r="BG28" s="267"/>
      <c r="BH28" s="267"/>
      <c r="BI28" s="267"/>
      <c r="BJ28" s="267"/>
      <c r="BK28" s="267"/>
      <c r="BL28" s="267"/>
      <c r="BM28" s="267"/>
      <c r="BN28" s="267"/>
      <c r="BO28" s="267"/>
      <c r="BP28" s="267"/>
      <c r="BQ28" s="267"/>
      <c r="BR28" s="267"/>
      <c r="BS28" s="267"/>
      <c r="BT28" s="267"/>
      <c r="BU28" s="267"/>
      <c r="BV28" s="267"/>
      <c r="BW28" s="267"/>
      <c r="BX28" s="267"/>
      <c r="BY28" s="267"/>
      <c r="BZ28" s="267"/>
      <c r="CA28" s="267"/>
      <c r="CB28" s="267"/>
      <c r="CC28" s="267"/>
      <c r="CD28" s="267"/>
      <c r="CE28" s="267"/>
      <c r="CF28" s="267"/>
      <c r="CG28" s="267"/>
      <c r="CH28" s="267"/>
      <c r="CI28" s="267"/>
      <c r="CJ28" s="267"/>
      <c r="CK28" s="267"/>
      <c r="CL28" s="267"/>
      <c r="CM28" s="267"/>
      <c r="CN28" s="267"/>
      <c r="CO28" s="267"/>
      <c r="CP28" s="267"/>
      <c r="CQ28" s="267"/>
      <c r="CR28" s="267"/>
      <c r="CS28" s="267"/>
      <c r="CT28" s="267"/>
      <c r="CU28" s="267"/>
      <c r="CV28" s="267"/>
      <c r="CW28" s="267"/>
      <c r="CX28" s="267"/>
      <c r="CY28" s="267"/>
      <c r="CZ28" s="267"/>
      <c r="DA28" s="267"/>
      <c r="DB28" s="267"/>
      <c r="DC28" s="267"/>
      <c r="DD28" s="267"/>
      <c r="DE28" s="267"/>
      <c r="DF28" s="267"/>
      <c r="DG28" s="267"/>
      <c r="DH28" s="267"/>
      <c r="DI28" s="267"/>
      <c r="DJ28" s="267"/>
      <c r="DK28" s="267"/>
      <c r="DL28" s="267"/>
      <c r="DM28" s="267"/>
      <c r="DN28" s="267"/>
      <c r="DO28" s="267"/>
      <c r="DP28" s="267"/>
      <c r="DQ28" s="267"/>
      <c r="DR28" s="267"/>
      <c r="DS28" s="267"/>
      <c r="DT28" s="267"/>
      <c r="DU28" s="267"/>
      <c r="DV28" s="267"/>
      <c r="DW28" s="267"/>
      <c r="DX28" s="267"/>
      <c r="DY28" s="267"/>
      <c r="DZ28" s="267"/>
      <c r="EA28" s="267"/>
      <c r="EB28" s="267"/>
      <c r="EC28" s="267"/>
      <c r="ED28" s="267"/>
      <c r="EE28" s="267"/>
      <c r="EF28" s="267"/>
      <c r="EG28" s="267"/>
      <c r="EH28" s="267"/>
      <c r="EI28" s="267"/>
      <c r="EJ28" s="267"/>
      <c r="EK28" s="267"/>
      <c r="EL28" s="267"/>
      <c r="EM28" s="267"/>
      <c r="EN28" s="267"/>
      <c r="EO28" s="267"/>
      <c r="EP28" s="267"/>
      <c r="EQ28" s="267"/>
      <c r="ER28" s="267"/>
      <c r="ES28" s="267"/>
      <c r="ET28" s="267"/>
      <c r="EU28" s="267"/>
      <c r="EV28" s="267"/>
      <c r="EW28" s="267"/>
      <c r="EX28" s="267"/>
      <c r="EY28" s="267"/>
      <c r="EZ28" s="267"/>
      <c r="FA28" s="267"/>
      <c r="FB28" s="267"/>
      <c r="FC28" s="267"/>
      <c r="FD28" s="267"/>
      <c r="FE28" s="267"/>
      <c r="FF28" s="267"/>
      <c r="FG28" s="267"/>
      <c r="FH28" s="267"/>
      <c r="FI28" s="267"/>
      <c r="FJ28" s="267"/>
      <c r="FK28" s="267"/>
      <c r="FL28" s="267"/>
      <c r="FM28" s="267"/>
      <c r="FN28" s="267"/>
      <c r="FO28" s="267"/>
      <c r="FP28" s="267"/>
      <c r="FQ28" s="267"/>
      <c r="FR28" s="267"/>
      <c r="FS28" s="267"/>
      <c r="FT28" s="267"/>
      <c r="FU28" s="267"/>
      <c r="FV28" s="267"/>
      <c r="FW28" s="267"/>
      <c r="FX28" s="267"/>
      <c r="FY28" s="267"/>
      <c r="FZ28" s="267"/>
      <c r="GA28" s="267"/>
      <c r="GB28" s="267"/>
      <c r="GC28" s="267"/>
      <c r="GD28" s="267"/>
      <c r="GE28" s="267"/>
      <c r="GF28" s="267"/>
      <c r="GG28" s="267"/>
      <c r="GH28" s="267"/>
    </row>
    <row r="29" spans="1:190" s="268" customFormat="1" x14ac:dyDescent="0.35">
      <c r="A29" s="275"/>
      <c r="B29" s="270"/>
      <c r="C29" s="258"/>
      <c r="D29" s="259">
        <f t="shared" si="0"/>
        <v>0</v>
      </c>
      <c r="E29" s="260"/>
      <c r="F29" s="271"/>
      <c r="G29" s="258"/>
      <c r="H29" s="259">
        <f t="shared" si="1"/>
        <v>0</v>
      </c>
      <c r="I29" s="260"/>
      <c r="J29" s="270"/>
      <c r="K29" s="258"/>
      <c r="L29" s="262">
        <f t="shared" si="2"/>
        <v>0</v>
      </c>
      <c r="M29" s="263"/>
      <c r="N29" s="264"/>
      <c r="O29" s="264"/>
      <c r="P29" s="264"/>
      <c r="Q29" s="263"/>
      <c r="R29" s="264"/>
      <c r="S29" s="263"/>
      <c r="T29" s="264"/>
      <c r="U29" s="264"/>
      <c r="V29" s="264"/>
      <c r="W29" s="264"/>
      <c r="X29" s="264"/>
      <c r="Y29" s="263"/>
      <c r="Z29" s="264"/>
      <c r="AA29" s="264"/>
      <c r="AB29" s="264"/>
      <c r="AC29" s="264"/>
      <c r="AD29" s="264"/>
      <c r="AE29" s="264"/>
      <c r="AF29" s="264"/>
      <c r="AG29" s="264"/>
      <c r="AH29" s="265">
        <f t="shared" si="3"/>
        <v>0</v>
      </c>
      <c r="AI29" s="266"/>
      <c r="AJ29" s="266"/>
      <c r="AK29" s="266"/>
      <c r="AL29" s="266"/>
      <c r="AM29" s="266"/>
      <c r="AN29" s="266"/>
      <c r="AO29" s="266"/>
      <c r="AP29" s="267"/>
      <c r="AQ29" s="267"/>
      <c r="AR29" s="267"/>
      <c r="AS29" s="267"/>
      <c r="AT29" s="267"/>
      <c r="AU29" s="267"/>
      <c r="AV29" s="267"/>
      <c r="AW29" s="267"/>
      <c r="AX29" s="267"/>
      <c r="AY29" s="267"/>
      <c r="AZ29" s="267"/>
      <c r="BA29" s="267"/>
      <c r="BB29" s="267"/>
      <c r="BC29" s="267"/>
      <c r="BD29" s="267"/>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7"/>
      <c r="CC29" s="267"/>
      <c r="CD29" s="267"/>
      <c r="CE29" s="267"/>
      <c r="CF29" s="267"/>
      <c r="CG29" s="267"/>
      <c r="CH29" s="267"/>
      <c r="CI29" s="267"/>
      <c r="CJ29" s="267"/>
      <c r="CK29" s="267"/>
      <c r="CL29" s="267"/>
      <c r="CM29" s="267"/>
      <c r="CN29" s="267"/>
      <c r="CO29" s="267"/>
      <c r="CP29" s="267"/>
      <c r="CQ29" s="267"/>
      <c r="CR29" s="267"/>
      <c r="CS29" s="267"/>
      <c r="CT29" s="267"/>
      <c r="CU29" s="267"/>
      <c r="CV29" s="267"/>
      <c r="CW29" s="267"/>
      <c r="CX29" s="267"/>
      <c r="CY29" s="267"/>
      <c r="CZ29" s="267"/>
      <c r="DA29" s="267"/>
      <c r="DB29" s="267"/>
      <c r="DC29" s="267"/>
      <c r="DD29" s="267"/>
      <c r="DE29" s="267"/>
      <c r="DF29" s="267"/>
      <c r="DG29" s="267"/>
      <c r="DH29" s="267"/>
      <c r="DI29" s="267"/>
      <c r="DJ29" s="267"/>
      <c r="DK29" s="267"/>
      <c r="DL29" s="267"/>
      <c r="DM29" s="267"/>
      <c r="DN29" s="267"/>
      <c r="DO29" s="267"/>
      <c r="DP29" s="267"/>
      <c r="DQ29" s="267"/>
      <c r="DR29" s="267"/>
      <c r="DS29" s="267"/>
      <c r="DT29" s="267"/>
      <c r="DU29" s="267"/>
      <c r="DV29" s="267"/>
      <c r="DW29" s="267"/>
      <c r="DX29" s="267"/>
      <c r="DY29" s="267"/>
      <c r="DZ29" s="267"/>
      <c r="EA29" s="267"/>
      <c r="EB29" s="267"/>
      <c r="EC29" s="267"/>
      <c r="ED29" s="267"/>
      <c r="EE29" s="267"/>
      <c r="EF29" s="267"/>
      <c r="EG29" s="267"/>
      <c r="EH29" s="267"/>
      <c r="EI29" s="267"/>
      <c r="EJ29" s="267"/>
      <c r="EK29" s="267"/>
      <c r="EL29" s="267"/>
      <c r="EM29" s="267"/>
      <c r="EN29" s="267"/>
      <c r="EO29" s="267"/>
      <c r="EP29" s="267"/>
      <c r="EQ29" s="267"/>
      <c r="ER29" s="267"/>
      <c r="ES29" s="267"/>
      <c r="ET29" s="267"/>
      <c r="EU29" s="267"/>
      <c r="EV29" s="267"/>
      <c r="EW29" s="267"/>
      <c r="EX29" s="267"/>
      <c r="EY29" s="267"/>
      <c r="EZ29" s="267"/>
      <c r="FA29" s="267"/>
      <c r="FB29" s="267"/>
      <c r="FC29" s="267"/>
      <c r="FD29" s="267"/>
      <c r="FE29" s="267"/>
      <c r="FF29" s="267"/>
      <c r="FG29" s="267"/>
      <c r="FH29" s="267"/>
      <c r="FI29" s="267"/>
      <c r="FJ29" s="267"/>
      <c r="FK29" s="267"/>
      <c r="FL29" s="267"/>
      <c r="FM29" s="267"/>
      <c r="FN29" s="267"/>
      <c r="FO29" s="267"/>
      <c r="FP29" s="267"/>
      <c r="FQ29" s="267"/>
      <c r="FR29" s="267"/>
      <c r="FS29" s="267"/>
      <c r="FT29" s="267"/>
      <c r="FU29" s="267"/>
      <c r="FV29" s="267"/>
      <c r="FW29" s="267"/>
      <c r="FX29" s="267"/>
      <c r="FY29" s="267"/>
      <c r="FZ29" s="267"/>
      <c r="GA29" s="267"/>
      <c r="GB29" s="267"/>
      <c r="GC29" s="267"/>
      <c r="GD29" s="267"/>
      <c r="GE29" s="267"/>
      <c r="GF29" s="267"/>
      <c r="GG29" s="267"/>
      <c r="GH29" s="267"/>
    </row>
    <row r="30" spans="1:190" s="268" customFormat="1" x14ac:dyDescent="0.35">
      <c r="A30" s="276" t="s">
        <v>60</v>
      </c>
      <c r="B30" s="277"/>
      <c r="C30" s="278"/>
      <c r="D30" s="279"/>
      <c r="E30" s="280"/>
      <c r="F30" s="281"/>
      <c r="G30" s="278"/>
      <c r="H30" s="279"/>
      <c r="I30" s="280"/>
      <c r="J30" s="277"/>
      <c r="K30" s="278"/>
      <c r="L30" s="282">
        <f t="shared" si="2"/>
        <v>0</v>
      </c>
      <c r="M30" s="263"/>
      <c r="N30" s="264"/>
      <c r="O30" s="264"/>
      <c r="P30" s="264"/>
      <c r="Q30" s="263"/>
      <c r="R30" s="264"/>
      <c r="S30" s="263"/>
      <c r="T30" s="264"/>
      <c r="U30" s="264"/>
      <c r="V30" s="264"/>
      <c r="W30" s="264"/>
      <c r="X30" s="264"/>
      <c r="Y30" s="263"/>
      <c r="Z30" s="264"/>
      <c r="AA30" s="264"/>
      <c r="AB30" s="264"/>
      <c r="AC30" s="264"/>
      <c r="AD30" s="264"/>
      <c r="AE30" s="264"/>
      <c r="AF30" s="264"/>
      <c r="AG30" s="264"/>
      <c r="AH30" s="265">
        <f t="shared" si="3"/>
        <v>0</v>
      </c>
      <c r="AI30" s="266"/>
      <c r="AJ30" s="266"/>
      <c r="AK30" s="266"/>
      <c r="AL30" s="266"/>
      <c r="AM30" s="266"/>
      <c r="AN30" s="266"/>
      <c r="AO30" s="266"/>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7"/>
      <c r="CC30" s="267"/>
      <c r="CD30" s="267"/>
      <c r="CE30" s="267"/>
      <c r="CF30" s="267"/>
      <c r="CG30" s="267"/>
      <c r="CH30" s="267"/>
      <c r="CI30" s="267"/>
      <c r="CJ30" s="267"/>
      <c r="CK30" s="267"/>
      <c r="CL30" s="267"/>
      <c r="CM30" s="267"/>
      <c r="CN30" s="267"/>
      <c r="CO30" s="267"/>
      <c r="CP30" s="267"/>
      <c r="CQ30" s="267"/>
      <c r="CR30" s="267"/>
      <c r="CS30" s="267"/>
      <c r="CT30" s="267"/>
      <c r="CU30" s="267"/>
      <c r="CV30" s="267"/>
      <c r="CW30" s="267"/>
      <c r="CX30" s="267"/>
      <c r="CY30" s="267"/>
      <c r="CZ30" s="267"/>
      <c r="DA30" s="267"/>
      <c r="DB30" s="267"/>
      <c r="DC30" s="267"/>
      <c r="DD30" s="267"/>
      <c r="DE30" s="267"/>
      <c r="DF30" s="267"/>
      <c r="DG30" s="267"/>
      <c r="DH30" s="267"/>
      <c r="DI30" s="267"/>
      <c r="DJ30" s="267"/>
      <c r="DK30" s="267"/>
      <c r="DL30" s="267"/>
      <c r="DM30" s="267"/>
      <c r="DN30" s="267"/>
      <c r="DO30" s="267"/>
      <c r="DP30" s="267"/>
      <c r="DQ30" s="267"/>
      <c r="DR30" s="267"/>
      <c r="DS30" s="267"/>
      <c r="DT30" s="267"/>
      <c r="DU30" s="267"/>
      <c r="DV30" s="267"/>
      <c r="DW30" s="267"/>
      <c r="DX30" s="267"/>
      <c r="DY30" s="267"/>
      <c r="DZ30" s="267"/>
      <c r="EA30" s="267"/>
      <c r="EB30" s="267"/>
      <c r="EC30" s="267"/>
      <c r="ED30" s="267"/>
      <c r="EE30" s="267"/>
      <c r="EF30" s="267"/>
      <c r="EG30" s="267"/>
      <c r="EH30" s="267"/>
      <c r="EI30" s="267"/>
      <c r="EJ30" s="267"/>
      <c r="EK30" s="267"/>
      <c r="EL30" s="267"/>
      <c r="EM30" s="267"/>
      <c r="EN30" s="267"/>
      <c r="EO30" s="267"/>
      <c r="EP30" s="267"/>
      <c r="EQ30" s="267"/>
      <c r="ER30" s="267"/>
      <c r="ES30" s="267"/>
      <c r="ET30" s="267"/>
      <c r="EU30" s="267"/>
      <c r="EV30" s="267"/>
      <c r="EW30" s="267"/>
      <c r="EX30" s="267"/>
      <c r="EY30" s="267"/>
      <c r="EZ30" s="267"/>
      <c r="FA30" s="267"/>
      <c r="FB30" s="267"/>
      <c r="FC30" s="267"/>
      <c r="FD30" s="267"/>
      <c r="FE30" s="267"/>
      <c r="FF30" s="267"/>
      <c r="FG30" s="267"/>
      <c r="FH30" s="267"/>
      <c r="FI30" s="267"/>
      <c r="FJ30" s="267"/>
      <c r="FK30" s="267"/>
      <c r="FL30" s="267"/>
      <c r="FM30" s="267"/>
      <c r="FN30" s="267"/>
      <c r="FO30" s="267"/>
      <c r="FP30" s="267"/>
      <c r="FQ30" s="267"/>
      <c r="FR30" s="267"/>
      <c r="FS30" s="267"/>
      <c r="FT30" s="267"/>
      <c r="FU30" s="267"/>
      <c r="FV30" s="267"/>
      <c r="FW30" s="267"/>
      <c r="FX30" s="267"/>
      <c r="FY30" s="267"/>
      <c r="FZ30" s="267"/>
      <c r="GA30" s="267"/>
      <c r="GB30" s="267"/>
      <c r="GC30" s="267"/>
      <c r="GD30" s="267"/>
      <c r="GE30" s="267"/>
      <c r="GF30" s="267"/>
      <c r="GG30" s="267"/>
      <c r="GH30" s="267"/>
    </row>
    <row r="31" spans="1:190" s="268" customFormat="1" x14ac:dyDescent="0.35">
      <c r="A31" s="283"/>
      <c r="B31" s="270"/>
      <c r="C31" s="258"/>
      <c r="D31" s="259">
        <f t="shared" si="0"/>
        <v>0</v>
      </c>
      <c r="E31" s="260"/>
      <c r="F31" s="271"/>
      <c r="G31" s="258"/>
      <c r="H31" s="259">
        <f t="shared" si="1"/>
        <v>0</v>
      </c>
      <c r="I31" s="260"/>
      <c r="J31" s="270"/>
      <c r="K31" s="258"/>
      <c r="L31" s="262">
        <f t="shared" si="2"/>
        <v>0</v>
      </c>
      <c r="M31" s="263"/>
      <c r="N31" s="264"/>
      <c r="O31" s="264"/>
      <c r="P31" s="264"/>
      <c r="Q31" s="263"/>
      <c r="R31" s="264"/>
      <c r="S31" s="263"/>
      <c r="T31" s="264"/>
      <c r="U31" s="264"/>
      <c r="V31" s="264"/>
      <c r="W31" s="264"/>
      <c r="X31" s="264"/>
      <c r="Y31" s="263"/>
      <c r="Z31" s="264"/>
      <c r="AA31" s="264"/>
      <c r="AB31" s="264"/>
      <c r="AC31" s="264"/>
      <c r="AD31" s="264"/>
      <c r="AE31" s="264"/>
      <c r="AF31" s="264"/>
      <c r="AG31" s="264"/>
      <c r="AH31" s="265">
        <f t="shared" si="3"/>
        <v>0</v>
      </c>
      <c r="AI31" s="266"/>
      <c r="AJ31" s="266"/>
      <c r="AK31" s="266"/>
      <c r="AL31" s="266"/>
      <c r="AM31" s="266"/>
      <c r="AN31" s="266"/>
      <c r="AO31" s="266"/>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S31" s="267"/>
      <c r="BT31" s="267"/>
      <c r="BU31" s="267"/>
      <c r="BV31" s="267"/>
      <c r="BW31" s="267"/>
      <c r="BX31" s="267"/>
      <c r="BY31" s="267"/>
      <c r="BZ31" s="267"/>
      <c r="CA31" s="267"/>
      <c r="CB31" s="267"/>
      <c r="CC31" s="267"/>
      <c r="CD31" s="267"/>
      <c r="CE31" s="267"/>
      <c r="CF31" s="267"/>
      <c r="CG31" s="267"/>
      <c r="CH31" s="267"/>
      <c r="CI31" s="267"/>
      <c r="CJ31" s="267"/>
      <c r="CK31" s="267"/>
      <c r="CL31" s="267"/>
      <c r="CM31" s="267"/>
      <c r="CN31" s="267"/>
      <c r="CO31" s="267"/>
      <c r="CP31" s="267"/>
      <c r="CQ31" s="267"/>
      <c r="CR31" s="267"/>
      <c r="CS31" s="267"/>
      <c r="CT31" s="267"/>
      <c r="CU31" s="267"/>
      <c r="CV31" s="267"/>
      <c r="CW31" s="267"/>
      <c r="CX31" s="267"/>
      <c r="CY31" s="267"/>
      <c r="CZ31" s="267"/>
      <c r="DA31" s="267"/>
      <c r="DB31" s="267"/>
      <c r="DC31" s="267"/>
      <c r="DD31" s="267"/>
      <c r="DE31" s="267"/>
      <c r="DF31" s="267"/>
      <c r="DG31" s="267"/>
      <c r="DH31" s="267"/>
      <c r="DI31" s="267"/>
      <c r="DJ31" s="267"/>
      <c r="DK31" s="267"/>
      <c r="DL31" s="267"/>
      <c r="DM31" s="267"/>
      <c r="DN31" s="267"/>
      <c r="DO31" s="267"/>
      <c r="DP31" s="267"/>
      <c r="DQ31" s="267"/>
      <c r="DR31" s="267"/>
      <c r="DS31" s="267"/>
      <c r="DT31" s="267"/>
      <c r="DU31" s="267"/>
      <c r="DV31" s="267"/>
      <c r="DW31" s="267"/>
      <c r="DX31" s="267"/>
      <c r="DY31" s="267"/>
      <c r="DZ31" s="267"/>
      <c r="EA31" s="267"/>
      <c r="EB31" s="267"/>
      <c r="EC31" s="267"/>
      <c r="ED31" s="267"/>
      <c r="EE31" s="267"/>
      <c r="EF31" s="267"/>
      <c r="EG31" s="267"/>
      <c r="EH31" s="267"/>
      <c r="EI31" s="267"/>
      <c r="EJ31" s="267"/>
      <c r="EK31" s="267"/>
      <c r="EL31" s="267"/>
      <c r="EM31" s="267"/>
      <c r="EN31" s="267"/>
      <c r="EO31" s="267"/>
      <c r="EP31" s="267"/>
      <c r="EQ31" s="267"/>
      <c r="ER31" s="267"/>
      <c r="ES31" s="267"/>
      <c r="ET31" s="267"/>
      <c r="EU31" s="267"/>
      <c r="EV31" s="267"/>
      <c r="EW31" s="267"/>
      <c r="EX31" s="267"/>
      <c r="EY31" s="267"/>
      <c r="EZ31" s="267"/>
      <c r="FA31" s="267"/>
      <c r="FB31" s="267"/>
      <c r="FC31" s="267"/>
      <c r="FD31" s="267"/>
      <c r="FE31" s="267"/>
      <c r="FF31" s="267"/>
      <c r="FG31" s="267"/>
      <c r="FH31" s="267"/>
      <c r="FI31" s="267"/>
      <c r="FJ31" s="267"/>
      <c r="FK31" s="267"/>
      <c r="FL31" s="267"/>
      <c r="FM31" s="267"/>
      <c r="FN31" s="267"/>
      <c r="FO31" s="267"/>
      <c r="FP31" s="267"/>
      <c r="FQ31" s="267"/>
      <c r="FR31" s="267"/>
      <c r="FS31" s="267"/>
      <c r="FT31" s="267"/>
      <c r="FU31" s="267"/>
      <c r="FV31" s="267"/>
      <c r="FW31" s="267"/>
      <c r="FX31" s="267"/>
      <c r="FY31" s="267"/>
      <c r="FZ31" s="267"/>
      <c r="GA31" s="267"/>
      <c r="GB31" s="267"/>
      <c r="GC31" s="267"/>
      <c r="GD31" s="267"/>
      <c r="GE31" s="267"/>
      <c r="GF31" s="267"/>
      <c r="GG31" s="267"/>
      <c r="GH31" s="267"/>
    </row>
    <row r="32" spans="1:190" s="268" customFormat="1" x14ac:dyDescent="0.35">
      <c r="A32" s="283"/>
      <c r="B32" s="270"/>
      <c r="C32" s="258"/>
      <c r="D32" s="259">
        <f t="shared" si="0"/>
        <v>0</v>
      </c>
      <c r="E32" s="260"/>
      <c r="F32" s="271"/>
      <c r="G32" s="258"/>
      <c r="H32" s="259">
        <f t="shared" si="1"/>
        <v>0</v>
      </c>
      <c r="I32" s="260"/>
      <c r="J32" s="270"/>
      <c r="K32" s="258"/>
      <c r="L32" s="262">
        <f t="shared" si="2"/>
        <v>0</v>
      </c>
      <c r="M32" s="263"/>
      <c r="N32" s="264"/>
      <c r="O32" s="264"/>
      <c r="P32" s="264"/>
      <c r="Q32" s="263"/>
      <c r="R32" s="264"/>
      <c r="S32" s="263"/>
      <c r="T32" s="264"/>
      <c r="U32" s="264"/>
      <c r="V32" s="264"/>
      <c r="W32" s="264"/>
      <c r="X32" s="264"/>
      <c r="Y32" s="263"/>
      <c r="Z32" s="264"/>
      <c r="AA32" s="264"/>
      <c r="AB32" s="264"/>
      <c r="AC32" s="264"/>
      <c r="AD32" s="264"/>
      <c r="AE32" s="264"/>
      <c r="AF32" s="264"/>
      <c r="AG32" s="264"/>
      <c r="AH32" s="265">
        <f t="shared" si="3"/>
        <v>0</v>
      </c>
      <c r="AI32" s="266"/>
      <c r="AJ32" s="266"/>
      <c r="AK32" s="266"/>
      <c r="AL32" s="266"/>
      <c r="AM32" s="266"/>
      <c r="AN32" s="266"/>
      <c r="AO32" s="266"/>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c r="BW32" s="267"/>
      <c r="BX32" s="267"/>
      <c r="BY32" s="267"/>
      <c r="BZ32" s="267"/>
      <c r="CA32" s="267"/>
      <c r="CB32" s="267"/>
      <c r="CC32" s="267"/>
      <c r="CD32" s="267"/>
      <c r="CE32" s="267"/>
      <c r="CF32" s="267"/>
      <c r="CG32" s="267"/>
      <c r="CH32" s="267"/>
      <c r="CI32" s="267"/>
      <c r="CJ32" s="267"/>
      <c r="CK32" s="267"/>
      <c r="CL32" s="267"/>
      <c r="CM32" s="267"/>
      <c r="CN32" s="267"/>
      <c r="CO32" s="267"/>
      <c r="CP32" s="267"/>
      <c r="CQ32" s="267"/>
      <c r="CR32" s="267"/>
      <c r="CS32" s="267"/>
      <c r="CT32" s="267"/>
      <c r="CU32" s="267"/>
      <c r="CV32" s="267"/>
      <c r="CW32" s="267"/>
      <c r="CX32" s="267"/>
      <c r="CY32" s="267"/>
      <c r="CZ32" s="267"/>
      <c r="DA32" s="267"/>
      <c r="DB32" s="267"/>
      <c r="DC32" s="267"/>
      <c r="DD32" s="267"/>
      <c r="DE32" s="267"/>
      <c r="DF32" s="267"/>
      <c r="DG32" s="267"/>
      <c r="DH32" s="267"/>
      <c r="DI32" s="267"/>
      <c r="DJ32" s="267"/>
      <c r="DK32" s="267"/>
      <c r="DL32" s="267"/>
      <c r="DM32" s="267"/>
      <c r="DN32" s="267"/>
      <c r="DO32" s="267"/>
      <c r="DP32" s="267"/>
      <c r="DQ32" s="267"/>
      <c r="DR32" s="267"/>
      <c r="DS32" s="267"/>
      <c r="DT32" s="267"/>
      <c r="DU32" s="267"/>
      <c r="DV32" s="267"/>
      <c r="DW32" s="267"/>
      <c r="DX32" s="267"/>
      <c r="DY32" s="267"/>
      <c r="DZ32" s="267"/>
      <c r="EA32" s="267"/>
      <c r="EB32" s="267"/>
      <c r="EC32" s="267"/>
      <c r="ED32" s="267"/>
      <c r="EE32" s="267"/>
      <c r="EF32" s="267"/>
      <c r="EG32" s="267"/>
      <c r="EH32" s="267"/>
      <c r="EI32" s="267"/>
      <c r="EJ32" s="267"/>
      <c r="EK32" s="267"/>
      <c r="EL32" s="267"/>
      <c r="EM32" s="267"/>
      <c r="EN32" s="267"/>
      <c r="EO32" s="267"/>
      <c r="EP32" s="267"/>
      <c r="EQ32" s="267"/>
      <c r="ER32" s="267"/>
      <c r="ES32" s="267"/>
      <c r="ET32" s="267"/>
      <c r="EU32" s="267"/>
      <c r="EV32" s="267"/>
      <c r="EW32" s="267"/>
      <c r="EX32" s="267"/>
      <c r="EY32" s="267"/>
      <c r="EZ32" s="267"/>
      <c r="FA32" s="267"/>
      <c r="FB32" s="267"/>
      <c r="FC32" s="267"/>
      <c r="FD32" s="267"/>
      <c r="FE32" s="267"/>
      <c r="FF32" s="267"/>
      <c r="FG32" s="267"/>
      <c r="FH32" s="267"/>
      <c r="FI32" s="267"/>
      <c r="FJ32" s="267"/>
      <c r="FK32" s="267"/>
      <c r="FL32" s="267"/>
      <c r="FM32" s="267"/>
      <c r="FN32" s="267"/>
      <c r="FO32" s="267"/>
      <c r="FP32" s="267"/>
      <c r="FQ32" s="267"/>
      <c r="FR32" s="267"/>
      <c r="FS32" s="267"/>
      <c r="FT32" s="267"/>
      <c r="FU32" s="267"/>
      <c r="FV32" s="267"/>
      <c r="FW32" s="267"/>
      <c r="FX32" s="267"/>
      <c r="FY32" s="267"/>
      <c r="FZ32" s="267"/>
      <c r="GA32" s="267"/>
      <c r="GB32" s="267"/>
      <c r="GC32" s="267"/>
      <c r="GD32" s="267"/>
      <c r="GE32" s="267"/>
      <c r="GF32" s="267"/>
      <c r="GG32" s="267"/>
      <c r="GH32" s="267"/>
    </row>
    <row r="33" spans="1:190" s="268" customFormat="1" x14ac:dyDescent="0.35">
      <c r="A33" s="276" t="s">
        <v>56</v>
      </c>
      <c r="B33" s="277"/>
      <c r="C33" s="278"/>
      <c r="D33" s="279"/>
      <c r="E33" s="280"/>
      <c r="F33" s="281"/>
      <c r="G33" s="278"/>
      <c r="H33" s="279"/>
      <c r="I33" s="280"/>
      <c r="J33" s="277"/>
      <c r="K33" s="278"/>
      <c r="L33" s="282"/>
      <c r="M33" s="263"/>
      <c r="N33" s="264"/>
      <c r="O33" s="264"/>
      <c r="P33" s="264"/>
      <c r="Q33" s="263"/>
      <c r="R33" s="264"/>
      <c r="S33" s="263"/>
      <c r="T33" s="264"/>
      <c r="U33" s="264"/>
      <c r="V33" s="264"/>
      <c r="W33" s="264"/>
      <c r="X33" s="264"/>
      <c r="Y33" s="263"/>
      <c r="Z33" s="264"/>
      <c r="AA33" s="264"/>
      <c r="AB33" s="264"/>
      <c r="AC33" s="264"/>
      <c r="AD33" s="264"/>
      <c r="AE33" s="264"/>
      <c r="AF33" s="264"/>
      <c r="AG33" s="264"/>
      <c r="AH33" s="265"/>
      <c r="AI33" s="266"/>
      <c r="AJ33" s="266"/>
      <c r="AK33" s="266"/>
      <c r="AL33" s="266"/>
      <c r="AM33" s="266"/>
      <c r="AN33" s="266"/>
      <c r="AO33" s="266"/>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S33" s="267"/>
      <c r="BT33" s="267"/>
      <c r="BU33" s="267"/>
      <c r="BV33" s="267"/>
      <c r="BW33" s="267"/>
      <c r="BX33" s="267"/>
      <c r="BY33" s="267"/>
      <c r="BZ33" s="267"/>
      <c r="CA33" s="267"/>
      <c r="CB33" s="267"/>
      <c r="CC33" s="267"/>
      <c r="CD33" s="267"/>
      <c r="CE33" s="267"/>
      <c r="CF33" s="267"/>
      <c r="CG33" s="267"/>
      <c r="CH33" s="267"/>
      <c r="CI33" s="267"/>
      <c r="CJ33" s="267"/>
      <c r="CK33" s="267"/>
      <c r="CL33" s="267"/>
      <c r="CM33" s="267"/>
      <c r="CN33" s="267"/>
      <c r="CO33" s="267"/>
      <c r="CP33" s="267"/>
      <c r="CQ33" s="267"/>
      <c r="CR33" s="267"/>
      <c r="CS33" s="267"/>
      <c r="CT33" s="267"/>
      <c r="CU33" s="267"/>
      <c r="CV33" s="267"/>
      <c r="CW33" s="267"/>
      <c r="CX33" s="267"/>
      <c r="CY33" s="267"/>
      <c r="CZ33" s="267"/>
      <c r="DA33" s="267"/>
      <c r="DB33" s="267"/>
      <c r="DC33" s="267"/>
      <c r="DD33" s="267"/>
      <c r="DE33" s="267"/>
      <c r="DF33" s="267"/>
      <c r="DG33" s="267"/>
      <c r="DH33" s="267"/>
      <c r="DI33" s="267"/>
      <c r="DJ33" s="267"/>
      <c r="DK33" s="267"/>
      <c r="DL33" s="267"/>
      <c r="DM33" s="267"/>
      <c r="DN33" s="267"/>
      <c r="DO33" s="267"/>
      <c r="DP33" s="267"/>
      <c r="DQ33" s="267"/>
      <c r="DR33" s="267"/>
      <c r="DS33" s="267"/>
      <c r="DT33" s="267"/>
      <c r="DU33" s="267"/>
      <c r="DV33" s="267"/>
      <c r="DW33" s="267"/>
      <c r="DX33" s="267"/>
      <c r="DY33" s="267"/>
      <c r="DZ33" s="267"/>
      <c r="EA33" s="267"/>
      <c r="EB33" s="267"/>
      <c r="EC33" s="267"/>
      <c r="ED33" s="267"/>
      <c r="EE33" s="267"/>
      <c r="EF33" s="267"/>
      <c r="EG33" s="267"/>
      <c r="EH33" s="267"/>
      <c r="EI33" s="267"/>
      <c r="EJ33" s="267"/>
      <c r="EK33" s="267"/>
      <c r="EL33" s="267"/>
      <c r="EM33" s="267"/>
      <c r="EN33" s="267"/>
      <c r="EO33" s="267"/>
      <c r="EP33" s="267"/>
      <c r="EQ33" s="267"/>
      <c r="ER33" s="267"/>
      <c r="ES33" s="267"/>
      <c r="ET33" s="267"/>
      <c r="EU33" s="267"/>
      <c r="EV33" s="267"/>
      <c r="EW33" s="267"/>
      <c r="EX33" s="267"/>
      <c r="EY33" s="267"/>
      <c r="EZ33" s="267"/>
      <c r="FA33" s="267"/>
      <c r="FB33" s="267"/>
      <c r="FC33" s="267"/>
      <c r="FD33" s="267"/>
      <c r="FE33" s="267"/>
      <c r="FF33" s="267"/>
      <c r="FG33" s="267"/>
      <c r="FH33" s="267"/>
      <c r="FI33" s="267"/>
      <c r="FJ33" s="267"/>
      <c r="FK33" s="267"/>
      <c r="FL33" s="267"/>
      <c r="FM33" s="267"/>
      <c r="FN33" s="267"/>
      <c r="FO33" s="267"/>
      <c r="FP33" s="267"/>
      <c r="FQ33" s="267"/>
      <c r="FR33" s="267"/>
      <c r="FS33" s="267"/>
      <c r="FT33" s="267"/>
      <c r="FU33" s="267"/>
      <c r="FV33" s="267"/>
      <c r="FW33" s="267"/>
      <c r="FX33" s="267"/>
      <c r="FY33" s="267"/>
      <c r="FZ33" s="267"/>
      <c r="GA33" s="267"/>
      <c r="GB33" s="267"/>
      <c r="GC33" s="267"/>
      <c r="GD33" s="267"/>
      <c r="GE33" s="267"/>
      <c r="GF33" s="267"/>
      <c r="GG33" s="267"/>
      <c r="GH33" s="267"/>
    </row>
    <row r="34" spans="1:190" s="268" customFormat="1" x14ac:dyDescent="0.35">
      <c r="A34" s="275"/>
      <c r="B34" s="270"/>
      <c r="C34" s="258"/>
      <c r="D34" s="259">
        <f t="shared" si="0"/>
        <v>0</v>
      </c>
      <c r="E34" s="260"/>
      <c r="F34" s="271"/>
      <c r="G34" s="258"/>
      <c r="H34" s="259">
        <f t="shared" si="1"/>
        <v>0</v>
      </c>
      <c r="I34" s="260"/>
      <c r="J34" s="270"/>
      <c r="K34" s="258"/>
      <c r="L34" s="262">
        <f t="shared" si="2"/>
        <v>0</v>
      </c>
      <c r="M34" s="263"/>
      <c r="N34" s="264"/>
      <c r="O34" s="264"/>
      <c r="P34" s="264"/>
      <c r="Q34" s="263"/>
      <c r="R34" s="264"/>
      <c r="S34" s="263"/>
      <c r="T34" s="264"/>
      <c r="U34" s="264"/>
      <c r="V34" s="264"/>
      <c r="W34" s="264"/>
      <c r="X34" s="264"/>
      <c r="Y34" s="263"/>
      <c r="Z34" s="264"/>
      <c r="AA34" s="264"/>
      <c r="AB34" s="264"/>
      <c r="AC34" s="264"/>
      <c r="AD34" s="264"/>
      <c r="AE34" s="264"/>
      <c r="AF34" s="264"/>
      <c r="AG34" s="264"/>
      <c r="AH34" s="265">
        <f t="shared" si="3"/>
        <v>0</v>
      </c>
      <c r="AI34" s="266"/>
      <c r="AJ34" s="266"/>
      <c r="AK34" s="266"/>
      <c r="AL34" s="266"/>
      <c r="AM34" s="266"/>
      <c r="AN34" s="266"/>
      <c r="AO34" s="266"/>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S34" s="267"/>
      <c r="BT34" s="267"/>
      <c r="BU34" s="267"/>
      <c r="BV34" s="267"/>
      <c r="BW34" s="267"/>
      <c r="BX34" s="267"/>
      <c r="BY34" s="267"/>
      <c r="BZ34" s="267"/>
      <c r="CA34" s="267"/>
      <c r="CB34" s="267"/>
      <c r="CC34" s="267"/>
      <c r="CD34" s="267"/>
      <c r="CE34" s="267"/>
      <c r="CF34" s="267"/>
      <c r="CG34" s="267"/>
      <c r="CH34" s="267"/>
      <c r="CI34" s="267"/>
      <c r="CJ34" s="267"/>
      <c r="CK34" s="267"/>
      <c r="CL34" s="267"/>
      <c r="CM34" s="267"/>
      <c r="CN34" s="267"/>
      <c r="CO34" s="267"/>
      <c r="CP34" s="267"/>
      <c r="CQ34" s="267"/>
      <c r="CR34" s="267"/>
      <c r="CS34" s="267"/>
      <c r="CT34" s="267"/>
      <c r="CU34" s="267"/>
      <c r="CV34" s="267"/>
      <c r="CW34" s="267"/>
      <c r="CX34" s="267"/>
      <c r="CY34" s="267"/>
      <c r="CZ34" s="267"/>
      <c r="DA34" s="267"/>
      <c r="DB34" s="267"/>
      <c r="DC34" s="267"/>
      <c r="DD34" s="267"/>
      <c r="DE34" s="267"/>
      <c r="DF34" s="267"/>
      <c r="DG34" s="267"/>
      <c r="DH34" s="267"/>
      <c r="DI34" s="267"/>
      <c r="DJ34" s="267"/>
      <c r="DK34" s="267"/>
      <c r="DL34" s="267"/>
      <c r="DM34" s="267"/>
      <c r="DN34" s="267"/>
      <c r="DO34" s="267"/>
      <c r="DP34" s="267"/>
      <c r="DQ34" s="267"/>
      <c r="DR34" s="267"/>
      <c r="DS34" s="267"/>
      <c r="DT34" s="267"/>
      <c r="DU34" s="267"/>
      <c r="DV34" s="267"/>
      <c r="DW34" s="267"/>
      <c r="DX34" s="267"/>
      <c r="DY34" s="267"/>
      <c r="DZ34" s="267"/>
      <c r="EA34" s="267"/>
      <c r="EB34" s="267"/>
      <c r="EC34" s="267"/>
      <c r="ED34" s="267"/>
      <c r="EE34" s="267"/>
      <c r="EF34" s="267"/>
      <c r="EG34" s="267"/>
      <c r="EH34" s="267"/>
      <c r="EI34" s="267"/>
      <c r="EJ34" s="267"/>
      <c r="EK34" s="267"/>
      <c r="EL34" s="267"/>
      <c r="EM34" s="267"/>
      <c r="EN34" s="267"/>
      <c r="EO34" s="267"/>
      <c r="EP34" s="267"/>
      <c r="EQ34" s="267"/>
      <c r="ER34" s="267"/>
      <c r="ES34" s="267"/>
      <c r="ET34" s="267"/>
      <c r="EU34" s="267"/>
      <c r="EV34" s="267"/>
      <c r="EW34" s="267"/>
      <c r="EX34" s="267"/>
      <c r="EY34" s="267"/>
      <c r="EZ34" s="267"/>
      <c r="FA34" s="267"/>
      <c r="FB34" s="267"/>
      <c r="FC34" s="267"/>
      <c r="FD34" s="267"/>
      <c r="FE34" s="267"/>
      <c r="FF34" s="267"/>
      <c r="FG34" s="267"/>
      <c r="FH34" s="267"/>
      <c r="FI34" s="267"/>
      <c r="FJ34" s="267"/>
      <c r="FK34" s="267"/>
      <c r="FL34" s="267"/>
      <c r="FM34" s="267"/>
      <c r="FN34" s="267"/>
      <c r="FO34" s="267"/>
      <c r="FP34" s="267"/>
      <c r="FQ34" s="267"/>
      <c r="FR34" s="267"/>
      <c r="FS34" s="267"/>
      <c r="FT34" s="267"/>
      <c r="FU34" s="267"/>
      <c r="FV34" s="267"/>
      <c r="FW34" s="267"/>
      <c r="FX34" s="267"/>
      <c r="FY34" s="267"/>
      <c r="FZ34" s="267"/>
      <c r="GA34" s="267"/>
      <c r="GB34" s="267"/>
      <c r="GC34" s="267"/>
      <c r="GD34" s="267"/>
      <c r="GE34" s="267"/>
      <c r="GF34" s="267"/>
      <c r="GG34" s="267"/>
      <c r="GH34" s="267"/>
    </row>
    <row r="35" spans="1:190" s="268" customFormat="1" x14ac:dyDescent="0.35">
      <c r="A35" s="283"/>
      <c r="B35" s="270"/>
      <c r="C35" s="258"/>
      <c r="D35" s="259">
        <f t="shared" si="0"/>
        <v>0</v>
      </c>
      <c r="E35" s="260"/>
      <c r="F35" s="271"/>
      <c r="G35" s="258"/>
      <c r="H35" s="259">
        <f t="shared" si="1"/>
        <v>0</v>
      </c>
      <c r="I35" s="260"/>
      <c r="J35" s="270"/>
      <c r="K35" s="258"/>
      <c r="L35" s="262">
        <f t="shared" si="2"/>
        <v>0</v>
      </c>
      <c r="M35" s="263" t="e">
        <f>#REF!&amp;","&amp;#REF!&amp;","&amp;B$75*100&amp;","""&amp;$A38&amp;""","&amp;B35&amp;","&amp;C35&amp;","&amp;#REF!&amp;","&amp;#REF!&amp;"%0D%0A"</f>
        <v>#REF!</v>
      </c>
      <c r="N35" s="264"/>
      <c r="O35" s="264"/>
      <c r="P35" s="264"/>
      <c r="Q35" s="263"/>
      <c r="R35" s="264"/>
      <c r="S35" s="263" t="e">
        <f>#REF!&amp;","&amp;#REF!&amp;","&amp;F$75*100&amp;","""&amp;$A38&amp;""","&amp;F35&amp;","&amp;G35&amp;","&amp;#REF!&amp;","&amp;#REF!&amp;"%0D%0A"</f>
        <v>#REF!</v>
      </c>
      <c r="T35" s="264"/>
      <c r="U35" s="264"/>
      <c r="V35" s="264"/>
      <c r="W35" s="264"/>
      <c r="X35" s="264"/>
      <c r="Y35" s="263" t="e">
        <f>#REF!&amp;","&amp;#REF!&amp;","&amp;J$75*100&amp;","""&amp;$A38&amp;""","&amp;J35&amp;","&amp;K35&amp;","&amp;#REF!&amp;","&amp;#REF!&amp;"%0D%0A"</f>
        <v>#REF!</v>
      </c>
      <c r="Z35" s="284"/>
      <c r="AA35" s="284"/>
      <c r="AB35" s="284"/>
      <c r="AC35" s="284"/>
      <c r="AD35" s="284"/>
      <c r="AE35" s="284"/>
      <c r="AF35" s="284"/>
      <c r="AG35" s="284"/>
      <c r="AH35" s="265">
        <f t="shared" si="3"/>
        <v>0</v>
      </c>
      <c r="AI35" s="285"/>
      <c r="AJ35" s="285"/>
      <c r="AK35" s="285"/>
      <c r="AL35" s="285"/>
      <c r="AM35" s="285"/>
      <c r="AN35" s="285"/>
      <c r="AO35" s="285"/>
    </row>
    <row r="36" spans="1:190" s="268" customFormat="1" x14ac:dyDescent="0.35">
      <c r="A36" s="276" t="s">
        <v>0</v>
      </c>
      <c r="B36" s="277"/>
      <c r="C36" s="278"/>
      <c r="D36" s="279"/>
      <c r="E36" s="280"/>
      <c r="F36" s="281"/>
      <c r="G36" s="278"/>
      <c r="H36" s="279"/>
      <c r="I36" s="280"/>
      <c r="J36" s="277"/>
      <c r="K36" s="278"/>
      <c r="L36" s="282"/>
      <c r="M36" s="263"/>
      <c r="N36" s="264"/>
      <c r="O36" s="264"/>
      <c r="P36" s="264"/>
      <c r="Q36" s="263"/>
      <c r="R36" s="264"/>
      <c r="S36" s="263"/>
      <c r="T36" s="264"/>
      <c r="U36" s="264"/>
      <c r="V36" s="264"/>
      <c r="W36" s="264"/>
      <c r="X36" s="264"/>
      <c r="Y36" s="263"/>
      <c r="Z36" s="264"/>
      <c r="AA36" s="264"/>
      <c r="AB36" s="264"/>
      <c r="AC36" s="264"/>
      <c r="AD36" s="264"/>
      <c r="AE36" s="264"/>
      <c r="AF36" s="264"/>
      <c r="AG36" s="264"/>
      <c r="AH36" s="265"/>
      <c r="AI36" s="285"/>
      <c r="AJ36" s="285"/>
      <c r="AK36" s="285"/>
      <c r="AL36" s="285"/>
      <c r="AM36" s="285"/>
      <c r="AN36" s="285"/>
      <c r="AO36" s="285"/>
    </row>
    <row r="37" spans="1:190" s="268" customFormat="1" x14ac:dyDescent="0.35">
      <c r="A37" s="275"/>
      <c r="B37" s="270"/>
      <c r="C37" s="258"/>
      <c r="D37" s="259">
        <f t="shared" si="0"/>
        <v>0</v>
      </c>
      <c r="E37" s="260"/>
      <c r="F37" s="271"/>
      <c r="G37" s="258"/>
      <c r="H37" s="259">
        <f t="shared" si="1"/>
        <v>0</v>
      </c>
      <c r="I37" s="260"/>
      <c r="J37" s="270"/>
      <c r="K37" s="258"/>
      <c r="L37" s="262">
        <f t="shared" si="2"/>
        <v>0</v>
      </c>
      <c r="M37" s="263"/>
      <c r="N37" s="264"/>
      <c r="O37" s="264"/>
      <c r="P37" s="264"/>
      <c r="Q37" s="263"/>
      <c r="R37" s="264"/>
      <c r="S37" s="263"/>
      <c r="T37" s="264"/>
      <c r="U37" s="264"/>
      <c r="V37" s="264"/>
      <c r="W37" s="264"/>
      <c r="X37" s="264"/>
      <c r="Y37" s="263"/>
      <c r="Z37" s="284"/>
      <c r="AA37" s="284"/>
      <c r="AB37" s="284"/>
      <c r="AC37" s="284"/>
      <c r="AD37" s="284"/>
      <c r="AE37" s="284"/>
      <c r="AF37" s="284"/>
      <c r="AG37" s="284"/>
      <c r="AH37" s="265">
        <f t="shared" si="3"/>
        <v>0</v>
      </c>
      <c r="AI37" s="285"/>
      <c r="AJ37" s="285"/>
      <c r="AK37" s="285"/>
      <c r="AL37" s="285"/>
      <c r="AM37" s="285"/>
      <c r="AN37" s="285"/>
      <c r="AO37" s="285"/>
    </row>
    <row r="38" spans="1:190" s="268" customFormat="1" x14ac:dyDescent="0.35">
      <c r="A38" s="283"/>
      <c r="B38" s="270"/>
      <c r="C38" s="258"/>
      <c r="D38" s="259">
        <f t="shared" si="0"/>
        <v>0</v>
      </c>
      <c r="E38" s="260"/>
      <c r="F38" s="271"/>
      <c r="G38" s="258"/>
      <c r="H38" s="259">
        <f t="shared" si="1"/>
        <v>0</v>
      </c>
      <c r="I38" s="260"/>
      <c r="J38" s="270"/>
      <c r="K38" s="258"/>
      <c r="L38" s="262">
        <f t="shared" si="2"/>
        <v>0</v>
      </c>
      <c r="M38" s="263"/>
      <c r="N38" s="264"/>
      <c r="O38" s="264"/>
      <c r="P38" s="264"/>
      <c r="Q38" s="263"/>
      <c r="R38" s="264"/>
      <c r="S38" s="263"/>
      <c r="T38" s="264"/>
      <c r="U38" s="264"/>
      <c r="V38" s="264"/>
      <c r="W38" s="264"/>
      <c r="X38" s="264"/>
      <c r="Y38" s="263"/>
      <c r="Z38" s="284"/>
      <c r="AA38" s="284"/>
      <c r="AB38" s="284"/>
      <c r="AC38" s="284"/>
      <c r="AD38" s="284"/>
      <c r="AE38" s="284"/>
      <c r="AF38" s="284"/>
      <c r="AG38" s="284"/>
      <c r="AH38" s="265">
        <f t="shared" si="3"/>
        <v>0</v>
      </c>
      <c r="AI38" s="285"/>
      <c r="AJ38" s="285"/>
      <c r="AK38" s="285"/>
      <c r="AL38" s="285"/>
      <c r="AM38" s="285"/>
      <c r="AN38" s="285"/>
      <c r="AO38" s="285"/>
    </row>
    <row r="39" spans="1:190" s="268" customFormat="1" x14ac:dyDescent="0.35">
      <c r="A39" s="276" t="s">
        <v>57</v>
      </c>
      <c r="B39" s="277"/>
      <c r="C39" s="278"/>
      <c r="D39" s="279"/>
      <c r="E39" s="280"/>
      <c r="F39" s="281"/>
      <c r="G39" s="278"/>
      <c r="H39" s="279"/>
      <c r="I39" s="280"/>
      <c r="J39" s="277"/>
      <c r="K39" s="278"/>
      <c r="L39" s="282"/>
      <c r="M39" s="263" t="e">
        <f>#REF!&amp;","&amp;#REF!&amp;","&amp;B$75*100&amp;","""&amp;#REF!&amp;""","&amp;B39&amp;","&amp;C39&amp;","&amp;#REF!&amp;","&amp;#REF!&amp;"%0D%0A"</f>
        <v>#REF!</v>
      </c>
      <c r="N39" s="264"/>
      <c r="O39" s="264"/>
      <c r="P39" s="264"/>
      <c r="Q39" s="263"/>
      <c r="R39" s="264"/>
      <c r="S39" s="263" t="e">
        <f>#REF!&amp;","&amp;#REF!&amp;","&amp;F$75*100&amp;","""&amp;#REF!&amp;""","&amp;F39&amp;","&amp;G39&amp;","&amp;#REF!&amp;","&amp;#REF!&amp;"%0D%0A"</f>
        <v>#REF!</v>
      </c>
      <c r="T39" s="264"/>
      <c r="U39" s="264"/>
      <c r="V39" s="264"/>
      <c r="W39" s="264"/>
      <c r="X39" s="264"/>
      <c r="Y39" s="263" t="e">
        <f>#REF!&amp;","&amp;#REF!&amp;","&amp;J$75*100&amp;","""&amp;#REF!&amp;""","&amp;J39&amp;","&amp;K39&amp;","&amp;#REF!&amp;","&amp;#REF!&amp;"%0D%0A"</f>
        <v>#REF!</v>
      </c>
      <c r="Z39" s="264"/>
      <c r="AA39" s="264"/>
      <c r="AB39" s="264"/>
      <c r="AC39" s="264"/>
      <c r="AD39" s="264"/>
      <c r="AE39" s="264"/>
      <c r="AF39" s="264"/>
      <c r="AG39" s="264"/>
      <c r="AH39" s="265"/>
      <c r="AI39" s="285"/>
      <c r="AJ39" s="285"/>
      <c r="AK39" s="285"/>
      <c r="AL39" s="285"/>
      <c r="AM39" s="285"/>
      <c r="AN39" s="285"/>
      <c r="AO39" s="285"/>
    </row>
    <row r="40" spans="1:190" s="268" customFormat="1" x14ac:dyDescent="0.35">
      <c r="A40" s="283"/>
      <c r="B40" s="270"/>
      <c r="C40" s="258"/>
      <c r="D40" s="259">
        <f t="shared" si="0"/>
        <v>0</v>
      </c>
      <c r="E40" s="260"/>
      <c r="F40" s="271"/>
      <c r="G40" s="258"/>
      <c r="H40" s="259">
        <f t="shared" si="1"/>
        <v>0</v>
      </c>
      <c r="I40" s="260"/>
      <c r="J40" s="270"/>
      <c r="K40" s="258"/>
      <c r="L40" s="262">
        <f t="shared" si="2"/>
        <v>0</v>
      </c>
      <c r="M40" s="263"/>
      <c r="N40" s="264"/>
      <c r="O40" s="264"/>
      <c r="P40" s="264"/>
      <c r="Q40" s="263"/>
      <c r="R40" s="264"/>
      <c r="S40" s="263"/>
      <c r="T40" s="264"/>
      <c r="U40" s="264"/>
      <c r="V40" s="264"/>
      <c r="W40" s="264"/>
      <c r="X40" s="264"/>
      <c r="Y40" s="263"/>
      <c r="Z40" s="284"/>
      <c r="AA40" s="284"/>
      <c r="AB40" s="284"/>
      <c r="AC40" s="284"/>
      <c r="AD40" s="284"/>
      <c r="AE40" s="284"/>
      <c r="AF40" s="284"/>
      <c r="AG40" s="284"/>
      <c r="AH40" s="265">
        <f t="shared" si="3"/>
        <v>0</v>
      </c>
      <c r="AI40" s="285"/>
      <c r="AJ40" s="285"/>
      <c r="AK40" s="285"/>
      <c r="AL40" s="285"/>
      <c r="AM40" s="285"/>
      <c r="AN40" s="285"/>
      <c r="AO40" s="285"/>
    </row>
    <row r="41" spans="1:190" s="268" customFormat="1" x14ac:dyDescent="0.35">
      <c r="A41" s="283"/>
      <c r="B41" s="270"/>
      <c r="C41" s="258"/>
      <c r="D41" s="259">
        <f t="shared" si="0"/>
        <v>0</v>
      </c>
      <c r="E41" s="260"/>
      <c r="F41" s="271"/>
      <c r="G41" s="258"/>
      <c r="H41" s="259">
        <f t="shared" si="1"/>
        <v>0</v>
      </c>
      <c r="I41" s="260"/>
      <c r="J41" s="270"/>
      <c r="K41" s="258"/>
      <c r="L41" s="262">
        <f t="shared" si="2"/>
        <v>0</v>
      </c>
      <c r="M41" s="263"/>
      <c r="N41" s="264"/>
      <c r="O41" s="264"/>
      <c r="P41" s="264"/>
      <c r="Q41" s="263"/>
      <c r="R41" s="264"/>
      <c r="S41" s="263"/>
      <c r="T41" s="264"/>
      <c r="U41" s="264"/>
      <c r="V41" s="264"/>
      <c r="W41" s="264"/>
      <c r="X41" s="264"/>
      <c r="Y41" s="263"/>
      <c r="Z41" s="284"/>
      <c r="AA41" s="284"/>
      <c r="AB41" s="284"/>
      <c r="AC41" s="284"/>
      <c r="AD41" s="284"/>
      <c r="AE41" s="284"/>
      <c r="AF41" s="284"/>
      <c r="AG41" s="284"/>
      <c r="AH41" s="265">
        <f t="shared" si="3"/>
        <v>0</v>
      </c>
      <c r="AI41" s="285"/>
      <c r="AJ41" s="285"/>
      <c r="AK41" s="285"/>
      <c r="AL41" s="285"/>
      <c r="AM41" s="285"/>
      <c r="AN41" s="285"/>
      <c r="AO41" s="285"/>
    </row>
    <row r="42" spans="1:190" s="268" customFormat="1" x14ac:dyDescent="0.35">
      <c r="A42" s="286" t="s">
        <v>95</v>
      </c>
      <c r="B42" s="277"/>
      <c r="C42" s="278"/>
      <c r="D42" s="279"/>
      <c r="E42" s="280"/>
      <c r="F42" s="281"/>
      <c r="G42" s="278"/>
      <c r="H42" s="279"/>
      <c r="I42" s="280"/>
      <c r="J42" s="277"/>
      <c r="K42" s="278"/>
      <c r="L42" s="282"/>
      <c r="M42" s="263"/>
      <c r="N42" s="264"/>
      <c r="O42" s="264"/>
      <c r="P42" s="264"/>
      <c r="Q42" s="263"/>
      <c r="R42" s="264"/>
      <c r="S42" s="263"/>
      <c r="T42" s="264"/>
      <c r="U42" s="264"/>
      <c r="V42" s="264"/>
      <c r="W42" s="264"/>
      <c r="X42" s="264"/>
      <c r="Y42" s="263"/>
      <c r="Z42" s="264"/>
      <c r="AA42" s="264"/>
      <c r="AB42" s="264"/>
      <c r="AC42" s="264"/>
      <c r="AD42" s="264"/>
      <c r="AE42" s="264"/>
      <c r="AF42" s="264"/>
      <c r="AG42" s="264"/>
      <c r="AH42" s="265"/>
      <c r="AI42" s="285"/>
      <c r="AJ42" s="285"/>
      <c r="AK42" s="285"/>
      <c r="AL42" s="285"/>
      <c r="AM42" s="285"/>
      <c r="AN42" s="285"/>
      <c r="AO42" s="285"/>
    </row>
    <row r="43" spans="1:190" s="268" customFormat="1" x14ac:dyDescent="0.35">
      <c r="A43" s="283"/>
      <c r="B43" s="270"/>
      <c r="C43" s="258"/>
      <c r="D43" s="259">
        <f t="shared" si="0"/>
        <v>0</v>
      </c>
      <c r="E43" s="260"/>
      <c r="F43" s="271"/>
      <c r="G43" s="258"/>
      <c r="H43" s="259">
        <f t="shared" ref="H43:H44" si="4">+G43*F43</f>
        <v>0</v>
      </c>
      <c r="I43" s="260"/>
      <c r="J43" s="270"/>
      <c r="K43" s="258"/>
      <c r="L43" s="262">
        <f t="shared" si="2"/>
        <v>0</v>
      </c>
      <c r="M43" s="263"/>
      <c r="N43" s="264"/>
      <c r="O43" s="264"/>
      <c r="P43" s="264"/>
      <c r="Q43" s="263"/>
      <c r="R43" s="264"/>
      <c r="S43" s="263"/>
      <c r="T43" s="264"/>
      <c r="U43" s="264"/>
      <c r="V43" s="264"/>
      <c r="W43" s="264"/>
      <c r="X43" s="264"/>
      <c r="Y43" s="263"/>
      <c r="Z43" s="284"/>
      <c r="AA43" s="284"/>
      <c r="AB43" s="284"/>
      <c r="AC43" s="284"/>
      <c r="AD43" s="284"/>
      <c r="AE43" s="284"/>
      <c r="AF43" s="284"/>
      <c r="AG43" s="284"/>
      <c r="AH43" s="265">
        <f t="shared" si="3"/>
        <v>0</v>
      </c>
      <c r="AI43" s="285"/>
      <c r="AJ43" s="285"/>
      <c r="AK43" s="285"/>
      <c r="AL43" s="285"/>
      <c r="AM43" s="285"/>
      <c r="AN43" s="285"/>
      <c r="AO43" s="285"/>
    </row>
    <row r="44" spans="1:190" s="268" customFormat="1" x14ac:dyDescent="0.35">
      <c r="A44" s="283"/>
      <c r="B44" s="270"/>
      <c r="C44" s="258"/>
      <c r="D44" s="259">
        <f t="shared" si="0"/>
        <v>0</v>
      </c>
      <c r="E44" s="260"/>
      <c r="F44" s="271"/>
      <c r="G44" s="258"/>
      <c r="H44" s="259">
        <f t="shared" si="4"/>
        <v>0</v>
      </c>
      <c r="I44" s="260"/>
      <c r="J44" s="270"/>
      <c r="K44" s="258"/>
      <c r="L44" s="262">
        <f t="shared" si="2"/>
        <v>0</v>
      </c>
      <c r="M44" s="263"/>
      <c r="N44" s="264"/>
      <c r="O44" s="264"/>
      <c r="P44" s="264"/>
      <c r="Q44" s="263"/>
      <c r="R44" s="264"/>
      <c r="S44" s="263"/>
      <c r="T44" s="264"/>
      <c r="U44" s="264"/>
      <c r="V44" s="264"/>
      <c r="W44" s="264"/>
      <c r="X44" s="264"/>
      <c r="Y44" s="263"/>
      <c r="Z44" s="284"/>
      <c r="AA44" s="284"/>
      <c r="AB44" s="284"/>
      <c r="AC44" s="284"/>
      <c r="AD44" s="284"/>
      <c r="AE44" s="284"/>
      <c r="AF44" s="284"/>
      <c r="AG44" s="284"/>
      <c r="AH44" s="265">
        <f t="shared" si="3"/>
        <v>0</v>
      </c>
      <c r="AI44" s="285"/>
      <c r="AJ44" s="285"/>
      <c r="AK44" s="285"/>
      <c r="AL44" s="285"/>
      <c r="AM44" s="285"/>
      <c r="AN44" s="285"/>
      <c r="AO44" s="285"/>
    </row>
    <row r="45" spans="1:190" s="268" customFormat="1" x14ac:dyDescent="0.35">
      <c r="A45" s="272" t="s">
        <v>46</v>
      </c>
      <c r="B45" s="287"/>
      <c r="C45" s="260"/>
      <c r="D45" s="288">
        <f>SUM(D23:D44)</f>
        <v>0</v>
      </c>
      <c r="E45" s="289"/>
      <c r="F45" s="287"/>
      <c r="G45" s="284"/>
      <c r="H45" s="290">
        <f>SUM(H23:H44)</f>
        <v>0</v>
      </c>
      <c r="I45" s="291"/>
      <c r="J45" s="287"/>
      <c r="K45" s="260"/>
      <c r="L45" s="292">
        <f>SUM(L23:L44)</f>
        <v>0</v>
      </c>
      <c r="M45" s="284"/>
      <c r="N45" s="284"/>
      <c r="O45" s="284"/>
      <c r="P45" s="284"/>
      <c r="Q45" s="284"/>
      <c r="R45" s="284"/>
      <c r="S45" s="284"/>
      <c r="T45" s="284"/>
      <c r="U45" s="284"/>
      <c r="V45" s="284"/>
      <c r="W45" s="284"/>
      <c r="X45" s="284"/>
      <c r="Y45" s="284"/>
      <c r="Z45" s="284"/>
      <c r="AA45" s="284"/>
      <c r="AB45" s="284"/>
      <c r="AC45" s="284"/>
      <c r="AD45" s="284"/>
      <c r="AE45" s="284"/>
      <c r="AF45" s="284"/>
      <c r="AG45" s="284"/>
      <c r="AH45" s="293">
        <f>SUM(AH23:AH44)</f>
        <v>0</v>
      </c>
      <c r="AI45" s="285"/>
      <c r="AJ45" s="285"/>
      <c r="AK45" s="285"/>
      <c r="AL45" s="285"/>
      <c r="AM45" s="285"/>
      <c r="AN45" s="285"/>
      <c r="AO45" s="285"/>
    </row>
    <row r="46" spans="1:190" s="268" customFormat="1" x14ac:dyDescent="0.35">
      <c r="A46" s="272"/>
      <c r="B46" s="287"/>
      <c r="C46" s="260"/>
      <c r="D46" s="288"/>
      <c r="E46" s="289"/>
      <c r="F46" s="287"/>
      <c r="G46" s="284"/>
      <c r="H46" s="290"/>
      <c r="I46" s="291"/>
      <c r="J46" s="287"/>
      <c r="K46" s="260"/>
      <c r="L46" s="292"/>
      <c r="M46" s="284"/>
      <c r="N46" s="284"/>
      <c r="O46" s="284"/>
      <c r="P46" s="284"/>
      <c r="Q46" s="284"/>
      <c r="R46" s="284"/>
      <c r="S46" s="284"/>
      <c r="T46" s="284"/>
      <c r="U46" s="284"/>
      <c r="V46" s="284"/>
      <c r="W46" s="284"/>
      <c r="X46" s="284"/>
      <c r="Y46" s="284"/>
      <c r="Z46" s="284"/>
      <c r="AA46" s="284"/>
      <c r="AB46" s="284"/>
      <c r="AC46" s="284"/>
      <c r="AD46" s="284"/>
      <c r="AE46" s="284"/>
      <c r="AF46" s="284"/>
      <c r="AG46" s="284"/>
      <c r="AH46" s="294"/>
      <c r="AI46" s="285"/>
      <c r="AJ46" s="285"/>
      <c r="AK46" s="285"/>
      <c r="AL46" s="285"/>
      <c r="AM46" s="285"/>
      <c r="AN46" s="285"/>
      <c r="AO46" s="285"/>
    </row>
    <row r="47" spans="1:190" s="268" customFormat="1" x14ac:dyDescent="0.35">
      <c r="A47" s="295" t="s">
        <v>47</v>
      </c>
      <c r="B47" s="287"/>
      <c r="C47" s="260"/>
      <c r="D47" s="288"/>
      <c r="E47" s="289"/>
      <c r="F47" s="287"/>
      <c r="G47" s="284"/>
      <c r="H47" s="290"/>
      <c r="I47" s="291"/>
      <c r="J47" s="287"/>
      <c r="K47" s="260"/>
      <c r="L47" s="292"/>
      <c r="M47" s="284"/>
      <c r="N47" s="284"/>
      <c r="O47" s="284"/>
      <c r="P47" s="284"/>
      <c r="Q47" s="284"/>
      <c r="R47" s="284"/>
      <c r="S47" s="284"/>
      <c r="T47" s="284"/>
      <c r="U47" s="284"/>
      <c r="V47" s="284"/>
      <c r="W47" s="284"/>
      <c r="X47" s="284"/>
      <c r="Y47" s="284"/>
      <c r="Z47" s="284"/>
      <c r="AA47" s="284"/>
      <c r="AB47" s="284"/>
      <c r="AC47" s="284"/>
      <c r="AD47" s="284"/>
      <c r="AE47" s="284"/>
      <c r="AF47" s="284"/>
      <c r="AG47" s="284"/>
      <c r="AH47" s="294"/>
      <c r="AI47" s="285"/>
      <c r="AJ47" s="285"/>
      <c r="AK47" s="285"/>
      <c r="AL47" s="285"/>
      <c r="AM47" s="285"/>
      <c r="AN47" s="285"/>
      <c r="AO47" s="285"/>
    </row>
    <row r="48" spans="1:190" s="268" customFormat="1" x14ac:dyDescent="0.35">
      <c r="A48" s="272"/>
      <c r="B48" s="287"/>
      <c r="C48" s="260"/>
      <c r="D48" s="288"/>
      <c r="E48" s="289"/>
      <c r="F48" s="287"/>
      <c r="G48" s="284"/>
      <c r="H48" s="290"/>
      <c r="I48" s="291"/>
      <c r="J48" s="287"/>
      <c r="K48" s="260"/>
      <c r="L48" s="292"/>
      <c r="M48" s="284"/>
      <c r="N48" s="284"/>
      <c r="O48" s="284"/>
      <c r="P48" s="284"/>
      <c r="Q48" s="284"/>
      <c r="R48" s="284"/>
      <c r="S48" s="284"/>
      <c r="T48" s="284"/>
      <c r="U48" s="284"/>
      <c r="V48" s="284"/>
      <c r="W48" s="284"/>
      <c r="X48" s="284"/>
      <c r="Y48" s="284"/>
      <c r="Z48" s="284"/>
      <c r="AA48" s="284"/>
      <c r="AB48" s="284"/>
      <c r="AC48" s="284"/>
      <c r="AD48" s="284"/>
      <c r="AE48" s="284"/>
      <c r="AF48" s="284"/>
      <c r="AG48" s="284"/>
      <c r="AH48" s="294"/>
      <c r="AI48" s="285"/>
      <c r="AJ48" s="285"/>
      <c r="AK48" s="285"/>
      <c r="AL48" s="285"/>
      <c r="AM48" s="285"/>
      <c r="AN48" s="285"/>
      <c r="AO48" s="285"/>
    </row>
    <row r="49" spans="1:41" s="268" customFormat="1" x14ac:dyDescent="0.35">
      <c r="A49" s="272" t="s">
        <v>48</v>
      </c>
      <c r="B49" s="287"/>
      <c r="C49" s="260"/>
      <c r="D49" s="296"/>
      <c r="E49" s="289"/>
      <c r="F49" s="287"/>
      <c r="G49" s="284"/>
      <c r="H49" s="296"/>
      <c r="I49" s="291"/>
      <c r="J49" s="287"/>
      <c r="K49" s="260"/>
      <c r="L49" s="296"/>
      <c r="M49" s="284"/>
      <c r="N49" s="284"/>
      <c r="O49" s="284"/>
      <c r="P49" s="284"/>
      <c r="Q49" s="284"/>
      <c r="R49" s="284"/>
      <c r="S49" s="284"/>
      <c r="T49" s="284"/>
      <c r="U49" s="284"/>
      <c r="V49" s="284"/>
      <c r="W49" s="284"/>
      <c r="X49" s="284"/>
      <c r="Y49" s="284"/>
      <c r="Z49" s="284"/>
      <c r="AA49" s="284"/>
      <c r="AB49" s="284"/>
      <c r="AC49" s="284"/>
      <c r="AD49" s="284"/>
      <c r="AE49" s="284"/>
      <c r="AF49" s="284"/>
      <c r="AG49" s="284"/>
      <c r="AH49" s="265">
        <f t="shared" ref="AH49:AH70" si="5">SUM(L49,H49,D49)</f>
        <v>0</v>
      </c>
      <c r="AI49" s="285"/>
      <c r="AJ49" s="285"/>
      <c r="AK49" s="285"/>
      <c r="AL49" s="285"/>
      <c r="AM49" s="285"/>
      <c r="AN49" s="285"/>
      <c r="AO49" s="285"/>
    </row>
    <row r="50" spans="1:41" s="268" customFormat="1" x14ac:dyDescent="0.35">
      <c r="A50" s="269"/>
      <c r="B50" s="297"/>
      <c r="C50" s="298"/>
      <c r="D50" s="279"/>
      <c r="E50" s="299"/>
      <c r="F50" s="300"/>
      <c r="G50" s="301"/>
      <c r="H50" s="279"/>
      <c r="I50" s="302"/>
      <c r="J50" s="300"/>
      <c r="K50" s="303"/>
      <c r="L50" s="279"/>
      <c r="M50" s="284"/>
      <c r="N50" s="284"/>
      <c r="O50" s="284"/>
      <c r="P50" s="284"/>
      <c r="Q50" s="284"/>
      <c r="R50" s="284"/>
      <c r="S50" s="284"/>
      <c r="T50" s="284"/>
      <c r="U50" s="284"/>
      <c r="V50" s="284"/>
      <c r="W50" s="284"/>
      <c r="X50" s="284"/>
      <c r="Y50" s="284"/>
      <c r="Z50" s="284"/>
      <c r="AA50" s="284"/>
      <c r="AB50" s="284"/>
      <c r="AC50" s="284"/>
      <c r="AD50" s="284"/>
      <c r="AE50" s="284"/>
      <c r="AF50" s="284"/>
      <c r="AG50" s="284"/>
      <c r="AH50" s="265"/>
      <c r="AI50" s="285"/>
      <c r="AJ50" s="285"/>
      <c r="AK50" s="285"/>
      <c r="AL50" s="285"/>
      <c r="AM50" s="285"/>
      <c r="AN50" s="285"/>
      <c r="AO50" s="285"/>
    </row>
    <row r="51" spans="1:41" s="268" customFormat="1" x14ac:dyDescent="0.35">
      <c r="A51" s="272" t="s">
        <v>49</v>
      </c>
      <c r="B51" s="297"/>
      <c r="C51" s="298"/>
      <c r="D51" s="279"/>
      <c r="E51" s="299"/>
      <c r="F51" s="300"/>
      <c r="G51" s="301"/>
      <c r="H51" s="279"/>
      <c r="I51" s="302"/>
      <c r="J51" s="300"/>
      <c r="K51" s="303"/>
      <c r="L51" s="279"/>
      <c r="M51" s="284"/>
      <c r="N51" s="284"/>
      <c r="O51" s="284"/>
      <c r="P51" s="284"/>
      <c r="Q51" s="284"/>
      <c r="R51" s="284"/>
      <c r="S51" s="284"/>
      <c r="T51" s="284"/>
      <c r="U51" s="284"/>
      <c r="V51" s="284"/>
      <c r="W51" s="284"/>
      <c r="X51" s="284"/>
      <c r="Y51" s="284"/>
      <c r="Z51" s="284"/>
      <c r="AA51" s="284"/>
      <c r="AB51" s="284"/>
      <c r="AC51" s="284"/>
      <c r="AD51" s="284"/>
      <c r="AE51" s="284"/>
      <c r="AF51" s="284"/>
      <c r="AG51" s="284"/>
      <c r="AH51" s="265"/>
      <c r="AI51" s="285"/>
      <c r="AJ51" s="285"/>
      <c r="AK51" s="285"/>
      <c r="AL51" s="285"/>
      <c r="AM51" s="285"/>
      <c r="AN51" s="285"/>
      <c r="AO51" s="285"/>
    </row>
    <row r="52" spans="1:41" s="268" customFormat="1" x14ac:dyDescent="0.35">
      <c r="A52" s="269" t="s">
        <v>54</v>
      </c>
      <c r="B52" s="304"/>
      <c r="C52" s="305"/>
      <c r="D52" s="296"/>
      <c r="E52" s="306"/>
      <c r="F52" s="304"/>
      <c r="G52" s="307"/>
      <c r="H52" s="296"/>
      <c r="I52" s="308"/>
      <c r="J52" s="304"/>
      <c r="K52" s="305"/>
      <c r="L52" s="296"/>
      <c r="M52" s="284"/>
      <c r="N52" s="284"/>
      <c r="O52" s="284"/>
      <c r="P52" s="284"/>
      <c r="Q52" s="284"/>
      <c r="R52" s="284"/>
      <c r="S52" s="284"/>
      <c r="T52" s="284"/>
      <c r="U52" s="284"/>
      <c r="V52" s="284"/>
      <c r="W52" s="284"/>
      <c r="X52" s="284"/>
      <c r="Y52" s="284"/>
      <c r="Z52" s="284"/>
      <c r="AA52" s="284"/>
      <c r="AB52" s="284"/>
      <c r="AC52" s="284"/>
      <c r="AD52" s="284"/>
      <c r="AE52" s="284"/>
      <c r="AF52" s="284"/>
      <c r="AG52" s="284"/>
      <c r="AH52" s="265">
        <f t="shared" si="5"/>
        <v>0</v>
      </c>
      <c r="AI52" s="285"/>
      <c r="AJ52" s="285"/>
      <c r="AK52" s="285"/>
      <c r="AL52" s="285"/>
      <c r="AM52" s="285"/>
      <c r="AN52" s="285"/>
      <c r="AO52" s="285"/>
    </row>
    <row r="53" spans="1:41" s="268" customFormat="1" x14ac:dyDescent="0.35">
      <c r="A53" s="269" t="s">
        <v>55</v>
      </c>
      <c r="B53" s="304"/>
      <c r="C53" s="305"/>
      <c r="D53" s="296"/>
      <c r="E53" s="306"/>
      <c r="F53" s="304"/>
      <c r="G53" s="307"/>
      <c r="H53" s="296"/>
      <c r="I53" s="308"/>
      <c r="J53" s="304"/>
      <c r="K53" s="305"/>
      <c r="L53" s="296"/>
      <c r="M53" s="284"/>
      <c r="N53" s="284"/>
      <c r="O53" s="284"/>
      <c r="P53" s="284"/>
      <c r="Q53" s="284"/>
      <c r="R53" s="284"/>
      <c r="S53" s="284"/>
      <c r="T53" s="284"/>
      <c r="U53" s="284"/>
      <c r="V53" s="284"/>
      <c r="W53" s="284"/>
      <c r="X53" s="284"/>
      <c r="Y53" s="284"/>
      <c r="Z53" s="284"/>
      <c r="AA53" s="284"/>
      <c r="AB53" s="284"/>
      <c r="AC53" s="284"/>
      <c r="AD53" s="284"/>
      <c r="AE53" s="284"/>
      <c r="AF53" s="284"/>
      <c r="AG53" s="284"/>
      <c r="AH53" s="265">
        <f t="shared" si="5"/>
        <v>0</v>
      </c>
      <c r="AI53" s="285"/>
      <c r="AJ53" s="285"/>
      <c r="AK53" s="285"/>
      <c r="AL53" s="285"/>
      <c r="AM53" s="285"/>
      <c r="AN53" s="285"/>
      <c r="AO53" s="285"/>
    </row>
    <row r="54" spans="1:41" s="268" customFormat="1" x14ac:dyDescent="0.35">
      <c r="A54" s="309" t="s">
        <v>59</v>
      </c>
      <c r="B54" s="304"/>
      <c r="C54" s="305"/>
      <c r="D54" s="296"/>
      <c r="E54" s="306"/>
      <c r="F54" s="304"/>
      <c r="G54" s="307"/>
      <c r="H54" s="296"/>
      <c r="I54" s="308"/>
      <c r="J54" s="304"/>
      <c r="K54" s="305"/>
      <c r="L54" s="296"/>
      <c r="M54" s="284"/>
      <c r="N54" s="284"/>
      <c r="O54" s="284"/>
      <c r="P54" s="284"/>
      <c r="Q54" s="284"/>
      <c r="R54" s="284"/>
      <c r="S54" s="284"/>
      <c r="T54" s="284"/>
      <c r="U54" s="284"/>
      <c r="V54" s="284"/>
      <c r="W54" s="284"/>
      <c r="X54" s="284"/>
      <c r="Y54" s="284"/>
      <c r="Z54" s="284"/>
      <c r="AA54" s="284"/>
      <c r="AB54" s="284"/>
      <c r="AC54" s="284"/>
      <c r="AD54" s="284"/>
      <c r="AE54" s="284"/>
      <c r="AF54" s="284"/>
      <c r="AG54" s="284"/>
      <c r="AH54" s="265">
        <f t="shared" si="5"/>
        <v>0</v>
      </c>
      <c r="AI54" s="285"/>
      <c r="AJ54" s="285"/>
      <c r="AK54" s="285"/>
      <c r="AL54" s="285"/>
      <c r="AM54" s="285"/>
      <c r="AN54" s="285"/>
      <c r="AO54" s="285"/>
    </row>
    <row r="55" spans="1:41" s="268" customFormat="1" x14ac:dyDescent="0.35">
      <c r="A55" s="283"/>
      <c r="B55" s="304"/>
      <c r="C55" s="305"/>
      <c r="D55" s="296"/>
      <c r="E55" s="306"/>
      <c r="F55" s="304"/>
      <c r="G55" s="307"/>
      <c r="H55" s="296"/>
      <c r="I55" s="308"/>
      <c r="J55" s="304"/>
      <c r="K55" s="305"/>
      <c r="L55" s="296"/>
      <c r="M55" s="284"/>
      <c r="N55" s="284"/>
      <c r="O55" s="284"/>
      <c r="P55" s="284"/>
      <c r="Q55" s="284"/>
      <c r="R55" s="284"/>
      <c r="S55" s="284"/>
      <c r="T55" s="284"/>
      <c r="U55" s="284"/>
      <c r="V55" s="284"/>
      <c r="W55" s="284"/>
      <c r="X55" s="284"/>
      <c r="Y55" s="284"/>
      <c r="Z55" s="284"/>
      <c r="AA55" s="284"/>
      <c r="AB55" s="284"/>
      <c r="AC55" s="284"/>
      <c r="AD55" s="284"/>
      <c r="AE55" s="284"/>
      <c r="AF55" s="284"/>
      <c r="AG55" s="284"/>
      <c r="AH55" s="265">
        <f t="shared" si="5"/>
        <v>0</v>
      </c>
      <c r="AI55" s="285"/>
      <c r="AJ55" s="285"/>
      <c r="AK55" s="285"/>
      <c r="AL55" s="285"/>
      <c r="AM55" s="285"/>
      <c r="AN55" s="285"/>
      <c r="AO55" s="285"/>
    </row>
    <row r="56" spans="1:41" s="268" customFormat="1" x14ac:dyDescent="0.35">
      <c r="A56" s="283"/>
      <c r="B56" s="304"/>
      <c r="C56" s="305"/>
      <c r="D56" s="296"/>
      <c r="E56" s="306"/>
      <c r="F56" s="304"/>
      <c r="G56" s="307"/>
      <c r="H56" s="296"/>
      <c r="I56" s="308"/>
      <c r="J56" s="304"/>
      <c r="K56" s="305"/>
      <c r="L56" s="296"/>
      <c r="M56" s="284"/>
      <c r="N56" s="284"/>
      <c r="O56" s="284"/>
      <c r="P56" s="284"/>
      <c r="Q56" s="284"/>
      <c r="R56" s="284"/>
      <c r="S56" s="284"/>
      <c r="T56" s="284"/>
      <c r="U56" s="284"/>
      <c r="V56" s="284"/>
      <c r="W56" s="284"/>
      <c r="X56" s="284"/>
      <c r="Y56" s="284"/>
      <c r="Z56" s="284"/>
      <c r="AA56" s="284"/>
      <c r="AB56" s="284"/>
      <c r="AC56" s="284"/>
      <c r="AD56" s="284"/>
      <c r="AE56" s="284"/>
      <c r="AF56" s="284"/>
      <c r="AG56" s="284"/>
      <c r="AH56" s="265">
        <f t="shared" si="5"/>
        <v>0</v>
      </c>
      <c r="AI56" s="285"/>
      <c r="AJ56" s="285"/>
      <c r="AK56" s="285"/>
      <c r="AL56" s="285"/>
      <c r="AM56" s="285"/>
      <c r="AN56" s="285"/>
      <c r="AO56" s="285"/>
    </row>
    <row r="57" spans="1:41" s="268" customFormat="1" x14ac:dyDescent="0.35">
      <c r="A57" s="310"/>
      <c r="B57" s="297"/>
      <c r="C57" s="298"/>
      <c r="D57" s="279"/>
      <c r="E57" s="299"/>
      <c r="F57" s="300"/>
      <c r="G57" s="301"/>
      <c r="H57" s="279"/>
      <c r="I57" s="302"/>
      <c r="J57" s="300"/>
      <c r="K57" s="303"/>
      <c r="L57" s="279"/>
      <c r="M57" s="264"/>
      <c r="N57" s="264"/>
      <c r="O57" s="264"/>
      <c r="P57" s="264"/>
      <c r="Q57" s="264"/>
      <c r="R57" s="264"/>
      <c r="S57" s="264"/>
      <c r="T57" s="264"/>
      <c r="U57" s="264"/>
      <c r="V57" s="264"/>
      <c r="W57" s="264"/>
      <c r="X57" s="264"/>
      <c r="Y57" s="264"/>
      <c r="Z57" s="264"/>
      <c r="AA57" s="264"/>
      <c r="AB57" s="264"/>
      <c r="AC57" s="264"/>
      <c r="AD57" s="264"/>
      <c r="AE57" s="264"/>
      <c r="AF57" s="264"/>
      <c r="AG57" s="264"/>
      <c r="AH57" s="265"/>
      <c r="AI57" s="285"/>
      <c r="AJ57" s="285"/>
      <c r="AK57" s="285"/>
      <c r="AL57" s="285"/>
      <c r="AM57" s="285"/>
      <c r="AN57" s="285"/>
      <c r="AO57" s="285"/>
    </row>
    <row r="58" spans="1:41" s="268" customFormat="1" x14ac:dyDescent="0.35">
      <c r="A58" s="286" t="s">
        <v>152</v>
      </c>
      <c r="B58" s="297"/>
      <c r="C58" s="298"/>
      <c r="D58" s="279"/>
      <c r="E58" s="299"/>
      <c r="F58" s="300"/>
      <c r="G58" s="301"/>
      <c r="H58" s="279"/>
      <c r="I58" s="302"/>
      <c r="J58" s="300"/>
      <c r="K58" s="303"/>
      <c r="L58" s="279"/>
      <c r="M58" s="264"/>
      <c r="N58" s="264"/>
      <c r="O58" s="264"/>
      <c r="P58" s="264"/>
      <c r="Q58" s="264"/>
      <c r="R58" s="264"/>
      <c r="S58" s="264"/>
      <c r="T58" s="264"/>
      <c r="U58" s="264"/>
      <c r="V58" s="264"/>
      <c r="W58" s="264"/>
      <c r="X58" s="264"/>
      <c r="Y58" s="264"/>
      <c r="Z58" s="264"/>
      <c r="AA58" s="264"/>
      <c r="AB58" s="264"/>
      <c r="AC58" s="264"/>
      <c r="AD58" s="264"/>
      <c r="AE58" s="264"/>
      <c r="AF58" s="264"/>
      <c r="AG58" s="264"/>
      <c r="AH58" s="265"/>
      <c r="AI58" s="285"/>
      <c r="AJ58" s="285"/>
      <c r="AK58" s="285"/>
      <c r="AL58" s="285"/>
      <c r="AM58" s="285"/>
      <c r="AN58" s="285"/>
      <c r="AO58" s="285"/>
    </row>
    <row r="59" spans="1:41" s="268" customFormat="1" x14ac:dyDescent="0.35">
      <c r="A59" s="283"/>
      <c r="B59" s="304"/>
      <c r="C59" s="305"/>
      <c r="D59" s="296"/>
      <c r="E59" s="306"/>
      <c r="F59" s="304"/>
      <c r="G59" s="307"/>
      <c r="H59" s="296"/>
      <c r="I59" s="308"/>
      <c r="J59" s="304"/>
      <c r="K59" s="305"/>
      <c r="L59" s="296"/>
      <c r="M59" s="284"/>
      <c r="N59" s="284"/>
      <c r="O59" s="284"/>
      <c r="P59" s="284"/>
      <c r="Q59" s="284"/>
      <c r="R59" s="284"/>
      <c r="S59" s="284"/>
      <c r="T59" s="284"/>
      <c r="U59" s="284"/>
      <c r="V59" s="284"/>
      <c r="W59" s="284"/>
      <c r="X59" s="284"/>
      <c r="Y59" s="284"/>
      <c r="Z59" s="284"/>
      <c r="AA59" s="284"/>
      <c r="AB59" s="284"/>
      <c r="AC59" s="284"/>
      <c r="AD59" s="284"/>
      <c r="AE59" s="284"/>
      <c r="AF59" s="284"/>
      <c r="AG59" s="284"/>
      <c r="AH59" s="265">
        <f t="shared" si="5"/>
        <v>0</v>
      </c>
      <c r="AI59" s="285"/>
      <c r="AJ59" s="285"/>
      <c r="AK59" s="285"/>
      <c r="AL59" s="285"/>
      <c r="AM59" s="285"/>
      <c r="AN59" s="285"/>
      <c r="AO59" s="285"/>
    </row>
    <row r="60" spans="1:41" s="268" customFormat="1" x14ac:dyDescent="0.35">
      <c r="A60" s="283"/>
      <c r="B60" s="304"/>
      <c r="C60" s="305"/>
      <c r="D60" s="296"/>
      <c r="E60" s="306"/>
      <c r="F60" s="304"/>
      <c r="G60" s="307"/>
      <c r="H60" s="296"/>
      <c r="I60" s="308"/>
      <c r="J60" s="304"/>
      <c r="K60" s="305"/>
      <c r="L60" s="296"/>
      <c r="M60" s="284"/>
      <c r="N60" s="284"/>
      <c r="O60" s="284"/>
      <c r="P60" s="284"/>
      <c r="Q60" s="284"/>
      <c r="R60" s="284"/>
      <c r="S60" s="284"/>
      <c r="T60" s="284"/>
      <c r="U60" s="284"/>
      <c r="V60" s="284"/>
      <c r="W60" s="284"/>
      <c r="X60" s="284"/>
      <c r="Y60" s="284"/>
      <c r="Z60" s="284"/>
      <c r="AA60" s="284"/>
      <c r="AB60" s="284"/>
      <c r="AC60" s="284"/>
      <c r="AD60" s="284"/>
      <c r="AE60" s="284"/>
      <c r="AF60" s="284"/>
      <c r="AG60" s="284"/>
      <c r="AH60" s="265">
        <f t="shared" si="5"/>
        <v>0</v>
      </c>
      <c r="AI60" s="285"/>
      <c r="AJ60" s="285"/>
      <c r="AK60" s="285"/>
      <c r="AL60" s="285"/>
      <c r="AM60" s="285"/>
      <c r="AN60" s="285"/>
      <c r="AO60" s="285"/>
    </row>
    <row r="61" spans="1:41" s="268" customFormat="1" x14ac:dyDescent="0.35">
      <c r="A61" s="310"/>
      <c r="B61" s="304"/>
      <c r="C61" s="305"/>
      <c r="D61" s="296"/>
      <c r="E61" s="306"/>
      <c r="F61" s="304"/>
      <c r="G61" s="307"/>
      <c r="H61" s="296"/>
      <c r="I61" s="308"/>
      <c r="J61" s="304"/>
      <c r="K61" s="305"/>
      <c r="L61" s="296"/>
      <c r="M61" s="284"/>
      <c r="N61" s="284"/>
      <c r="O61" s="284"/>
      <c r="P61" s="284"/>
      <c r="Q61" s="284"/>
      <c r="R61" s="284"/>
      <c r="S61" s="284"/>
      <c r="T61" s="284"/>
      <c r="U61" s="284"/>
      <c r="V61" s="284"/>
      <c r="W61" s="284"/>
      <c r="X61" s="284"/>
      <c r="Y61" s="284"/>
      <c r="Z61" s="284"/>
      <c r="AA61" s="284"/>
      <c r="AB61" s="284"/>
      <c r="AC61" s="284"/>
      <c r="AD61" s="284"/>
      <c r="AE61" s="284"/>
      <c r="AF61" s="284"/>
      <c r="AG61" s="284"/>
      <c r="AH61" s="265">
        <f t="shared" si="5"/>
        <v>0</v>
      </c>
      <c r="AI61" s="285"/>
      <c r="AJ61" s="285"/>
      <c r="AK61" s="285"/>
      <c r="AL61" s="285"/>
      <c r="AM61" s="285"/>
      <c r="AN61" s="285"/>
      <c r="AO61" s="285"/>
    </row>
    <row r="62" spans="1:41" s="268" customFormat="1" x14ac:dyDescent="0.35">
      <c r="A62" s="286" t="s">
        <v>153</v>
      </c>
      <c r="B62" s="297"/>
      <c r="C62" s="298"/>
      <c r="D62" s="279"/>
      <c r="E62" s="311"/>
      <c r="F62" s="297"/>
      <c r="G62" s="312"/>
      <c r="H62" s="279"/>
      <c r="I62" s="313"/>
      <c r="J62" s="297"/>
      <c r="K62" s="298"/>
      <c r="L62" s="279"/>
      <c r="M62" s="284"/>
      <c r="N62" s="284"/>
      <c r="O62" s="284"/>
      <c r="P62" s="284"/>
      <c r="Q62" s="284"/>
      <c r="R62" s="284"/>
      <c r="S62" s="284"/>
      <c r="T62" s="284"/>
      <c r="U62" s="284"/>
      <c r="V62" s="284"/>
      <c r="W62" s="284"/>
      <c r="X62" s="284"/>
      <c r="Y62" s="284"/>
      <c r="Z62" s="284"/>
      <c r="AA62" s="284"/>
      <c r="AB62" s="284"/>
      <c r="AC62" s="284"/>
      <c r="AD62" s="284"/>
      <c r="AE62" s="284"/>
      <c r="AF62" s="284"/>
      <c r="AG62" s="284"/>
      <c r="AH62" s="265"/>
      <c r="AI62" s="285"/>
      <c r="AJ62" s="285"/>
      <c r="AK62" s="285"/>
      <c r="AL62" s="285"/>
      <c r="AM62" s="285"/>
      <c r="AN62" s="285"/>
      <c r="AO62" s="285"/>
    </row>
    <row r="63" spans="1:41" s="268" customFormat="1" x14ac:dyDescent="0.35">
      <c r="A63" s="283"/>
      <c r="B63" s="304"/>
      <c r="C63" s="305"/>
      <c r="D63" s="296"/>
      <c r="E63" s="306"/>
      <c r="F63" s="304"/>
      <c r="G63" s="307"/>
      <c r="H63" s="296"/>
      <c r="I63" s="308"/>
      <c r="J63" s="304"/>
      <c r="K63" s="305"/>
      <c r="L63" s="296"/>
      <c r="M63" s="284"/>
      <c r="N63" s="284"/>
      <c r="O63" s="284"/>
      <c r="P63" s="284"/>
      <c r="Q63" s="284"/>
      <c r="R63" s="284"/>
      <c r="S63" s="284"/>
      <c r="T63" s="284"/>
      <c r="U63" s="284"/>
      <c r="V63" s="284"/>
      <c r="W63" s="284"/>
      <c r="X63" s="284"/>
      <c r="Y63" s="284"/>
      <c r="Z63" s="284"/>
      <c r="AA63" s="284"/>
      <c r="AB63" s="284"/>
      <c r="AC63" s="284"/>
      <c r="AD63" s="284"/>
      <c r="AE63" s="284"/>
      <c r="AF63" s="284"/>
      <c r="AG63" s="284"/>
      <c r="AH63" s="265">
        <f t="shared" si="5"/>
        <v>0</v>
      </c>
      <c r="AI63" s="285"/>
      <c r="AJ63" s="285"/>
      <c r="AK63" s="285"/>
      <c r="AL63" s="285"/>
      <c r="AM63" s="285"/>
      <c r="AN63" s="285"/>
      <c r="AO63" s="285"/>
    </row>
    <row r="64" spans="1:41" s="268" customFormat="1" x14ac:dyDescent="0.35">
      <c r="A64" s="283"/>
      <c r="B64" s="304"/>
      <c r="C64" s="305"/>
      <c r="D64" s="296"/>
      <c r="E64" s="306"/>
      <c r="F64" s="304"/>
      <c r="G64" s="307"/>
      <c r="H64" s="296"/>
      <c r="I64" s="308"/>
      <c r="J64" s="304"/>
      <c r="K64" s="305"/>
      <c r="L64" s="296"/>
      <c r="M64" s="284"/>
      <c r="N64" s="284"/>
      <c r="O64" s="284"/>
      <c r="P64" s="284"/>
      <c r="Q64" s="284"/>
      <c r="R64" s="284"/>
      <c r="S64" s="284"/>
      <c r="T64" s="284"/>
      <c r="U64" s="284"/>
      <c r="V64" s="284"/>
      <c r="W64" s="284"/>
      <c r="X64" s="284"/>
      <c r="Y64" s="284"/>
      <c r="Z64" s="284"/>
      <c r="AA64" s="284"/>
      <c r="AB64" s="284"/>
      <c r="AC64" s="284"/>
      <c r="AD64" s="284"/>
      <c r="AE64" s="284"/>
      <c r="AF64" s="284"/>
      <c r="AG64" s="284"/>
      <c r="AH64" s="265">
        <f t="shared" si="5"/>
        <v>0</v>
      </c>
      <c r="AI64" s="285"/>
      <c r="AJ64" s="285"/>
      <c r="AK64" s="285"/>
      <c r="AL64" s="285"/>
      <c r="AM64" s="285"/>
      <c r="AN64" s="285"/>
      <c r="AO64" s="285"/>
    </row>
    <row r="65" spans="1:41" s="268" customFormat="1" x14ac:dyDescent="0.35">
      <c r="A65" s="283"/>
      <c r="B65" s="304"/>
      <c r="C65" s="305"/>
      <c r="D65" s="296"/>
      <c r="E65" s="306"/>
      <c r="F65" s="304"/>
      <c r="G65" s="307"/>
      <c r="H65" s="296"/>
      <c r="I65" s="308"/>
      <c r="J65" s="304"/>
      <c r="K65" s="305"/>
      <c r="L65" s="296"/>
      <c r="M65" s="284"/>
      <c r="N65" s="284"/>
      <c r="O65" s="284"/>
      <c r="P65" s="284"/>
      <c r="Q65" s="284"/>
      <c r="R65" s="284"/>
      <c r="S65" s="284"/>
      <c r="T65" s="284"/>
      <c r="U65" s="284"/>
      <c r="V65" s="284"/>
      <c r="W65" s="284"/>
      <c r="X65" s="284"/>
      <c r="Y65" s="284"/>
      <c r="Z65" s="284"/>
      <c r="AA65" s="284"/>
      <c r="AB65" s="284"/>
      <c r="AC65" s="284"/>
      <c r="AD65" s="284"/>
      <c r="AE65" s="284"/>
      <c r="AF65" s="284"/>
      <c r="AG65" s="284"/>
      <c r="AH65" s="265">
        <f t="shared" si="5"/>
        <v>0</v>
      </c>
      <c r="AI65" s="285"/>
      <c r="AJ65" s="285"/>
      <c r="AK65" s="285"/>
      <c r="AL65" s="285"/>
      <c r="AM65" s="285"/>
      <c r="AN65" s="285"/>
      <c r="AO65" s="285"/>
    </row>
    <row r="66" spans="1:41" s="268" customFormat="1" x14ac:dyDescent="0.35">
      <c r="A66" s="283"/>
      <c r="B66" s="304"/>
      <c r="C66" s="305"/>
      <c r="D66" s="296"/>
      <c r="E66" s="306"/>
      <c r="F66" s="304"/>
      <c r="G66" s="307"/>
      <c r="H66" s="296"/>
      <c r="I66" s="308"/>
      <c r="J66" s="304"/>
      <c r="K66" s="305"/>
      <c r="L66" s="296"/>
      <c r="M66" s="284"/>
      <c r="N66" s="284"/>
      <c r="O66" s="284"/>
      <c r="P66" s="284"/>
      <c r="Q66" s="284"/>
      <c r="R66" s="284"/>
      <c r="S66" s="284"/>
      <c r="T66" s="284"/>
      <c r="U66" s="284"/>
      <c r="V66" s="284"/>
      <c r="W66" s="284"/>
      <c r="X66" s="284"/>
      <c r="Y66" s="284"/>
      <c r="Z66" s="284"/>
      <c r="AA66" s="284"/>
      <c r="AB66" s="284"/>
      <c r="AC66" s="284"/>
      <c r="AD66" s="284"/>
      <c r="AE66" s="284"/>
      <c r="AF66" s="284"/>
      <c r="AG66" s="284"/>
      <c r="AH66" s="265">
        <f t="shared" si="5"/>
        <v>0</v>
      </c>
      <c r="AI66" s="285"/>
      <c r="AJ66" s="285"/>
      <c r="AK66" s="285"/>
      <c r="AL66" s="285"/>
      <c r="AM66" s="285"/>
      <c r="AN66" s="285"/>
      <c r="AO66" s="285"/>
    </row>
    <row r="67" spans="1:41" s="268" customFormat="1" x14ac:dyDescent="0.35">
      <c r="A67" s="283"/>
      <c r="B67" s="304"/>
      <c r="C67" s="305"/>
      <c r="D67" s="296"/>
      <c r="E67" s="306"/>
      <c r="F67" s="304"/>
      <c r="G67" s="307"/>
      <c r="H67" s="296"/>
      <c r="I67" s="308"/>
      <c r="J67" s="304"/>
      <c r="K67" s="305"/>
      <c r="L67" s="296"/>
      <c r="M67" s="284"/>
      <c r="N67" s="284"/>
      <c r="O67" s="284"/>
      <c r="P67" s="284"/>
      <c r="Q67" s="284"/>
      <c r="R67" s="284"/>
      <c r="S67" s="284"/>
      <c r="T67" s="284"/>
      <c r="U67" s="284"/>
      <c r="V67" s="284"/>
      <c r="W67" s="284"/>
      <c r="X67" s="284"/>
      <c r="Y67" s="284"/>
      <c r="Z67" s="284"/>
      <c r="AA67" s="284"/>
      <c r="AB67" s="284"/>
      <c r="AC67" s="284"/>
      <c r="AD67" s="284"/>
      <c r="AE67" s="284"/>
      <c r="AF67" s="284"/>
      <c r="AG67" s="284"/>
      <c r="AH67" s="265">
        <f t="shared" si="5"/>
        <v>0</v>
      </c>
      <c r="AI67" s="285"/>
      <c r="AJ67" s="285"/>
      <c r="AK67" s="285"/>
      <c r="AL67" s="285"/>
      <c r="AM67" s="285"/>
      <c r="AN67" s="285"/>
      <c r="AO67" s="285"/>
    </row>
    <row r="68" spans="1:41" s="268" customFormat="1" x14ac:dyDescent="0.35">
      <c r="A68" s="283"/>
      <c r="B68" s="304"/>
      <c r="C68" s="305"/>
      <c r="D68" s="296"/>
      <c r="E68" s="306"/>
      <c r="F68" s="304"/>
      <c r="G68" s="307"/>
      <c r="H68" s="296"/>
      <c r="I68" s="308"/>
      <c r="J68" s="304"/>
      <c r="K68" s="305"/>
      <c r="L68" s="296"/>
      <c r="M68" s="284"/>
      <c r="N68" s="284"/>
      <c r="O68" s="284"/>
      <c r="P68" s="284"/>
      <c r="Q68" s="284"/>
      <c r="R68" s="284"/>
      <c r="S68" s="284"/>
      <c r="T68" s="284"/>
      <c r="U68" s="284"/>
      <c r="V68" s="284"/>
      <c r="W68" s="284"/>
      <c r="X68" s="284"/>
      <c r="Y68" s="284"/>
      <c r="Z68" s="284"/>
      <c r="AA68" s="284"/>
      <c r="AB68" s="284"/>
      <c r="AC68" s="284"/>
      <c r="AD68" s="284"/>
      <c r="AE68" s="284"/>
      <c r="AF68" s="284"/>
      <c r="AG68" s="284"/>
      <c r="AH68" s="265">
        <f t="shared" si="5"/>
        <v>0</v>
      </c>
      <c r="AI68" s="285"/>
      <c r="AJ68" s="285"/>
      <c r="AK68" s="285"/>
      <c r="AL68" s="285"/>
      <c r="AM68" s="285"/>
      <c r="AN68" s="285"/>
      <c r="AO68" s="285"/>
    </row>
    <row r="69" spans="1:41" s="268" customFormat="1" x14ac:dyDescent="0.35">
      <c r="A69" s="283"/>
      <c r="B69" s="304"/>
      <c r="C69" s="305"/>
      <c r="D69" s="296"/>
      <c r="E69" s="306"/>
      <c r="F69" s="304"/>
      <c r="G69" s="307"/>
      <c r="H69" s="296"/>
      <c r="I69" s="308"/>
      <c r="J69" s="304"/>
      <c r="K69" s="305"/>
      <c r="L69" s="296"/>
      <c r="M69" s="284"/>
      <c r="N69" s="284"/>
      <c r="O69" s="284"/>
      <c r="P69" s="284"/>
      <c r="Q69" s="284"/>
      <c r="R69" s="284"/>
      <c r="S69" s="284"/>
      <c r="T69" s="284"/>
      <c r="U69" s="284"/>
      <c r="V69" s="284"/>
      <c r="W69" s="284"/>
      <c r="X69" s="284"/>
      <c r="Y69" s="284"/>
      <c r="Z69" s="284"/>
      <c r="AA69" s="284"/>
      <c r="AB69" s="284"/>
      <c r="AC69" s="284"/>
      <c r="AD69" s="284"/>
      <c r="AE69" s="284"/>
      <c r="AF69" s="284"/>
      <c r="AG69" s="284"/>
      <c r="AH69" s="265">
        <f t="shared" si="5"/>
        <v>0</v>
      </c>
      <c r="AI69" s="285"/>
      <c r="AJ69" s="285"/>
      <c r="AK69" s="285"/>
      <c r="AL69" s="285"/>
      <c r="AM69" s="285"/>
      <c r="AN69" s="285"/>
      <c r="AO69" s="285"/>
    </row>
    <row r="70" spans="1:41" s="268" customFormat="1" x14ac:dyDescent="0.35">
      <c r="A70" s="283"/>
      <c r="B70" s="304"/>
      <c r="C70" s="305"/>
      <c r="D70" s="296"/>
      <c r="E70" s="306"/>
      <c r="F70" s="304"/>
      <c r="G70" s="307"/>
      <c r="H70" s="296"/>
      <c r="I70" s="308"/>
      <c r="J70" s="304"/>
      <c r="K70" s="305"/>
      <c r="L70" s="296"/>
      <c r="M70" s="284"/>
      <c r="N70" s="284"/>
      <c r="O70" s="284"/>
      <c r="P70" s="284"/>
      <c r="Q70" s="284"/>
      <c r="R70" s="284"/>
      <c r="S70" s="284"/>
      <c r="T70" s="284"/>
      <c r="U70" s="284"/>
      <c r="V70" s="284"/>
      <c r="W70" s="284"/>
      <c r="X70" s="284"/>
      <c r="Y70" s="284"/>
      <c r="Z70" s="284"/>
      <c r="AA70" s="284"/>
      <c r="AB70" s="284"/>
      <c r="AC70" s="284"/>
      <c r="AD70" s="284"/>
      <c r="AE70" s="284"/>
      <c r="AF70" s="284"/>
      <c r="AG70" s="284"/>
      <c r="AH70" s="265">
        <f t="shared" si="5"/>
        <v>0</v>
      </c>
      <c r="AI70" s="285"/>
      <c r="AJ70" s="285"/>
      <c r="AK70" s="285"/>
      <c r="AL70" s="285"/>
      <c r="AM70" s="285"/>
      <c r="AN70" s="285"/>
      <c r="AO70" s="285"/>
    </row>
    <row r="71" spans="1:41" s="268" customFormat="1" x14ac:dyDescent="0.35">
      <c r="A71" s="272" t="s">
        <v>51</v>
      </c>
      <c r="B71" s="287"/>
      <c r="C71" s="260"/>
      <c r="D71" s="292">
        <f>SUM(D49:D70)</f>
        <v>0</v>
      </c>
      <c r="E71" s="289"/>
      <c r="F71" s="287"/>
      <c r="G71" s="284"/>
      <c r="H71" s="292">
        <f>SUM(H49:H70)</f>
        <v>0</v>
      </c>
      <c r="I71" s="291"/>
      <c r="J71" s="287"/>
      <c r="K71" s="260"/>
      <c r="L71" s="292">
        <f>SUM(L49:L70)</f>
        <v>0</v>
      </c>
      <c r="M71" s="284"/>
      <c r="N71" s="284"/>
      <c r="O71" s="284"/>
      <c r="P71" s="284"/>
      <c r="Q71" s="284"/>
      <c r="R71" s="284"/>
      <c r="S71" s="284"/>
      <c r="T71" s="284"/>
      <c r="U71" s="284"/>
      <c r="V71" s="284"/>
      <c r="W71" s="284"/>
      <c r="X71" s="284"/>
      <c r="Y71" s="284"/>
      <c r="Z71" s="284"/>
      <c r="AA71" s="284"/>
      <c r="AB71" s="284"/>
      <c r="AC71" s="284"/>
      <c r="AD71" s="284"/>
      <c r="AE71" s="284"/>
      <c r="AF71" s="284"/>
      <c r="AG71" s="284"/>
      <c r="AH71" s="294">
        <f>SUM(AH49:AH70)</f>
        <v>0</v>
      </c>
      <c r="AI71" s="285"/>
      <c r="AJ71" s="285"/>
      <c r="AK71" s="285"/>
      <c r="AL71" s="285"/>
      <c r="AM71" s="285"/>
      <c r="AN71" s="285"/>
      <c r="AO71" s="285"/>
    </row>
    <row r="72" spans="1:41" s="268" customFormat="1" x14ac:dyDescent="0.35">
      <c r="A72" s="272"/>
      <c r="B72" s="287"/>
      <c r="C72" s="260"/>
      <c r="D72" s="292"/>
      <c r="E72" s="289"/>
      <c r="F72" s="287"/>
      <c r="G72" s="284"/>
      <c r="H72" s="292"/>
      <c r="I72" s="291"/>
      <c r="J72" s="287"/>
      <c r="K72" s="260"/>
      <c r="L72" s="292"/>
      <c r="M72" s="284"/>
      <c r="N72" s="284"/>
      <c r="O72" s="284"/>
      <c r="P72" s="284"/>
      <c r="Q72" s="284"/>
      <c r="R72" s="284"/>
      <c r="S72" s="284"/>
      <c r="T72" s="284"/>
      <c r="U72" s="284"/>
      <c r="V72" s="284"/>
      <c r="W72" s="284"/>
      <c r="X72" s="284"/>
      <c r="Y72" s="284"/>
      <c r="Z72" s="284"/>
      <c r="AA72" s="284"/>
      <c r="AB72" s="284"/>
      <c r="AC72" s="284"/>
      <c r="AD72" s="284"/>
      <c r="AE72" s="284"/>
      <c r="AF72" s="284"/>
      <c r="AG72" s="284"/>
      <c r="AH72" s="294"/>
      <c r="AI72" s="285"/>
      <c r="AJ72" s="285"/>
      <c r="AK72" s="285"/>
      <c r="AL72" s="285"/>
      <c r="AM72" s="285"/>
      <c r="AN72" s="285"/>
      <c r="AO72" s="285"/>
    </row>
    <row r="73" spans="1:41" s="268" customFormat="1" x14ac:dyDescent="0.35">
      <c r="A73" s="272" t="s">
        <v>6</v>
      </c>
      <c r="B73" s="287"/>
      <c r="C73" s="260"/>
      <c r="D73" s="292">
        <f>SUM(D45,D71)</f>
        <v>0</v>
      </c>
      <c r="E73" s="289"/>
      <c r="F73" s="287"/>
      <c r="G73" s="284"/>
      <c r="H73" s="292">
        <f>SUM(H45,H71)</f>
        <v>0</v>
      </c>
      <c r="I73" s="291"/>
      <c r="J73" s="287"/>
      <c r="K73" s="260"/>
      <c r="L73" s="292">
        <f>SUM(L45,L71)</f>
        <v>0</v>
      </c>
      <c r="M73" s="284"/>
      <c r="N73" s="284"/>
      <c r="O73" s="284"/>
      <c r="P73" s="284"/>
      <c r="Q73" s="284"/>
      <c r="R73" s="284"/>
      <c r="S73" s="284"/>
      <c r="T73" s="284"/>
      <c r="U73" s="284"/>
      <c r="V73" s="284"/>
      <c r="W73" s="284"/>
      <c r="X73" s="284"/>
      <c r="Y73" s="284"/>
      <c r="Z73" s="284"/>
      <c r="AA73" s="284"/>
      <c r="AB73" s="284"/>
      <c r="AC73" s="284"/>
      <c r="AD73" s="284"/>
      <c r="AE73" s="284"/>
      <c r="AF73" s="284"/>
      <c r="AG73" s="284"/>
      <c r="AH73" s="293">
        <f>SUM(AH71,AH45)</f>
        <v>0</v>
      </c>
      <c r="AI73" s="314"/>
      <c r="AJ73" s="285"/>
      <c r="AK73" s="285"/>
      <c r="AL73" s="285"/>
      <c r="AM73" s="285"/>
      <c r="AN73" s="285"/>
      <c r="AO73" s="285"/>
    </row>
    <row r="74" spans="1:41" s="268" customFormat="1" x14ac:dyDescent="0.35">
      <c r="A74" s="272"/>
      <c r="B74" s="287"/>
      <c r="C74" s="260"/>
      <c r="D74" s="292"/>
      <c r="E74" s="289"/>
      <c r="F74" s="287"/>
      <c r="G74" s="284"/>
      <c r="H74" s="292"/>
      <c r="I74" s="291"/>
      <c r="J74" s="287"/>
      <c r="K74" s="260"/>
      <c r="L74" s="292"/>
      <c r="M74" s="284"/>
      <c r="N74" s="284"/>
      <c r="O74" s="284"/>
      <c r="P74" s="284"/>
      <c r="Q74" s="284"/>
      <c r="R74" s="284"/>
      <c r="S74" s="284"/>
      <c r="T74" s="284"/>
      <c r="U74" s="284"/>
      <c r="V74" s="284"/>
      <c r="W74" s="284"/>
      <c r="X74" s="284"/>
      <c r="Y74" s="284"/>
      <c r="Z74" s="284"/>
      <c r="AA74" s="284"/>
      <c r="AB74" s="284"/>
      <c r="AC74" s="284"/>
      <c r="AD74" s="284"/>
      <c r="AE74" s="284"/>
      <c r="AF74" s="284"/>
      <c r="AG74" s="284"/>
      <c r="AH74" s="294"/>
      <c r="AI74" s="285"/>
      <c r="AJ74" s="285"/>
      <c r="AK74" s="285"/>
      <c r="AL74" s="285"/>
      <c r="AM74" s="285"/>
      <c r="AN74" s="285"/>
      <c r="AO74" s="285"/>
    </row>
    <row r="75" spans="1:41" s="268" customFormat="1" x14ac:dyDescent="0.35">
      <c r="A75" s="315" t="s">
        <v>9</v>
      </c>
      <c r="B75" s="316"/>
      <c r="C75" s="284"/>
      <c r="D75" s="262">
        <f>+D73*B75</f>
        <v>0</v>
      </c>
      <c r="E75" s="284"/>
      <c r="F75" s="316"/>
      <c r="G75" s="284"/>
      <c r="H75" s="262">
        <f>+H73*F75</f>
        <v>0</v>
      </c>
      <c r="I75" s="284"/>
      <c r="J75" s="316"/>
      <c r="K75" s="284"/>
      <c r="L75" s="262">
        <f>+L73*J75</f>
        <v>0</v>
      </c>
      <c r="M75" s="284"/>
      <c r="N75" s="284"/>
      <c r="O75" s="284"/>
      <c r="P75" s="284"/>
      <c r="Q75" s="284"/>
      <c r="R75" s="284"/>
      <c r="S75" s="284"/>
      <c r="T75" s="284"/>
      <c r="U75" s="284"/>
      <c r="V75" s="284"/>
      <c r="W75" s="284"/>
      <c r="X75" s="284"/>
      <c r="Y75" s="284"/>
      <c r="Z75" s="284"/>
      <c r="AA75" s="284"/>
      <c r="AB75" s="284"/>
      <c r="AC75" s="284"/>
      <c r="AD75" s="284"/>
      <c r="AE75" s="284"/>
      <c r="AF75" s="284"/>
      <c r="AG75" s="284"/>
      <c r="AH75" s="294">
        <f>SUM(L75,H75,D75)</f>
        <v>0</v>
      </c>
      <c r="AI75" s="285"/>
      <c r="AJ75" s="285"/>
      <c r="AK75" s="285"/>
      <c r="AL75" s="285"/>
      <c r="AM75" s="285"/>
      <c r="AN75" s="285"/>
      <c r="AO75" s="285"/>
    </row>
    <row r="76" spans="1:41" s="268" customFormat="1" x14ac:dyDescent="0.35">
      <c r="A76" s="272"/>
      <c r="B76" s="317"/>
      <c r="C76" s="264"/>
      <c r="D76" s="318"/>
      <c r="E76" s="264"/>
      <c r="F76" s="317"/>
      <c r="G76" s="264"/>
      <c r="H76" s="318"/>
      <c r="I76" s="264"/>
      <c r="J76" s="317"/>
      <c r="K76" s="264"/>
      <c r="L76" s="319"/>
      <c r="M76" s="284"/>
      <c r="N76" s="284"/>
      <c r="O76" s="284"/>
      <c r="P76" s="284"/>
      <c r="Q76" s="284"/>
      <c r="R76" s="284"/>
      <c r="S76" s="284"/>
      <c r="T76" s="284"/>
      <c r="U76" s="284"/>
      <c r="V76" s="284"/>
      <c r="W76" s="284"/>
      <c r="X76" s="284"/>
      <c r="Y76" s="284"/>
      <c r="Z76" s="284"/>
      <c r="AA76" s="284"/>
      <c r="AB76" s="284"/>
      <c r="AC76" s="284"/>
      <c r="AD76" s="284"/>
      <c r="AE76" s="284"/>
      <c r="AF76" s="284"/>
      <c r="AG76" s="284"/>
      <c r="AH76" s="294"/>
      <c r="AI76" s="285"/>
      <c r="AJ76" s="285"/>
      <c r="AK76" s="285"/>
      <c r="AL76" s="285"/>
      <c r="AM76" s="285"/>
      <c r="AN76" s="285"/>
      <c r="AO76" s="285"/>
    </row>
    <row r="77" spans="1:41" s="268" customFormat="1" x14ac:dyDescent="0.35">
      <c r="A77" s="401" t="s">
        <v>154</v>
      </c>
      <c r="B77" s="402"/>
      <c r="C77" s="403"/>
      <c r="D77" s="404">
        <f>+D75+D73</f>
        <v>0</v>
      </c>
      <c r="E77" s="403"/>
      <c r="F77" s="402"/>
      <c r="G77" s="403"/>
      <c r="H77" s="404">
        <f>+H75+H73</f>
        <v>0</v>
      </c>
      <c r="I77" s="403"/>
      <c r="J77" s="402"/>
      <c r="K77" s="403"/>
      <c r="L77" s="404">
        <f>+L75+L73</f>
        <v>0</v>
      </c>
      <c r="M77" s="403"/>
      <c r="N77" s="403"/>
      <c r="O77" s="403"/>
      <c r="P77" s="403"/>
      <c r="Q77" s="403"/>
      <c r="R77" s="403"/>
      <c r="S77" s="403"/>
      <c r="T77" s="403"/>
      <c r="U77" s="403"/>
      <c r="V77" s="403"/>
      <c r="W77" s="403"/>
      <c r="X77" s="403"/>
      <c r="Y77" s="403"/>
      <c r="Z77" s="403"/>
      <c r="AA77" s="403"/>
      <c r="AB77" s="403"/>
      <c r="AC77" s="403"/>
      <c r="AD77" s="403"/>
      <c r="AE77" s="403"/>
      <c r="AF77" s="403"/>
      <c r="AG77" s="403"/>
      <c r="AH77" s="405">
        <f>SUM(AH73:AH75)</f>
        <v>0</v>
      </c>
      <c r="AI77" s="285"/>
      <c r="AJ77" s="285"/>
      <c r="AK77" s="285"/>
      <c r="AL77" s="285"/>
      <c r="AM77" s="285"/>
      <c r="AN77" s="285"/>
      <c r="AO77" s="285"/>
    </row>
    <row r="78" spans="1:41" s="268" customFormat="1" ht="16" thickBot="1" x14ac:dyDescent="0.4">
      <c r="A78" s="320"/>
      <c r="B78" s="321"/>
      <c r="C78" s="322"/>
      <c r="D78" s="323"/>
      <c r="E78" s="322"/>
      <c r="F78" s="321"/>
      <c r="G78" s="322"/>
      <c r="H78" s="323"/>
      <c r="I78" s="322"/>
      <c r="J78" s="321"/>
      <c r="K78" s="322"/>
      <c r="L78" s="323"/>
      <c r="M78" s="322"/>
      <c r="N78" s="322"/>
      <c r="O78" s="322"/>
      <c r="P78" s="322"/>
      <c r="Q78" s="322"/>
      <c r="R78" s="322"/>
      <c r="S78" s="322"/>
      <c r="T78" s="322"/>
      <c r="U78" s="322"/>
      <c r="V78" s="322"/>
      <c r="W78" s="322"/>
      <c r="X78" s="322"/>
      <c r="Y78" s="322"/>
      <c r="Z78" s="322"/>
      <c r="AA78" s="322"/>
      <c r="AB78" s="322"/>
      <c r="AC78" s="322"/>
      <c r="AD78" s="322"/>
      <c r="AE78" s="322"/>
      <c r="AF78" s="322"/>
      <c r="AG78" s="322"/>
      <c r="AH78" s="324"/>
      <c r="AI78" s="285"/>
      <c r="AJ78" s="285"/>
      <c r="AK78" s="285"/>
      <c r="AL78" s="285"/>
      <c r="AM78" s="285"/>
      <c r="AN78" s="285"/>
      <c r="AO78" s="285"/>
    </row>
    <row r="79" spans="1:41" s="268" customFormat="1" x14ac:dyDescent="0.35">
      <c r="A79" s="325" t="s">
        <v>74</v>
      </c>
      <c r="B79" s="326"/>
      <c r="C79" s="327"/>
      <c r="D79" s="328"/>
      <c r="E79" s="327"/>
      <c r="F79" s="326"/>
      <c r="G79" s="327"/>
      <c r="H79" s="328"/>
      <c r="I79" s="327"/>
      <c r="J79" s="326"/>
      <c r="K79" s="327"/>
      <c r="L79" s="328"/>
      <c r="M79" s="327"/>
      <c r="N79" s="327"/>
      <c r="O79" s="327"/>
      <c r="P79" s="327"/>
      <c r="Q79" s="327"/>
      <c r="R79" s="327"/>
      <c r="S79" s="327"/>
      <c r="T79" s="327"/>
      <c r="U79" s="327"/>
      <c r="V79" s="327"/>
      <c r="W79" s="327"/>
      <c r="X79" s="327"/>
      <c r="Y79" s="327"/>
      <c r="Z79" s="327"/>
      <c r="AA79" s="327"/>
      <c r="AB79" s="327"/>
      <c r="AC79" s="327"/>
      <c r="AD79" s="327"/>
      <c r="AE79" s="327"/>
      <c r="AF79" s="327"/>
      <c r="AG79" s="327"/>
      <c r="AH79" s="329"/>
      <c r="AI79" s="285"/>
      <c r="AJ79" s="285"/>
      <c r="AK79" s="285"/>
      <c r="AL79" s="285"/>
      <c r="AM79" s="285"/>
      <c r="AN79" s="285"/>
      <c r="AO79" s="285"/>
    </row>
    <row r="80" spans="1:41" s="268" customFormat="1" x14ac:dyDescent="0.35">
      <c r="A80" s="315" t="s">
        <v>105</v>
      </c>
      <c r="B80" s="330"/>
      <c r="C80" s="264"/>
      <c r="D80" s="331"/>
      <c r="E80" s="264"/>
      <c r="F80" s="330"/>
      <c r="G80" s="264"/>
      <c r="H80" s="331"/>
      <c r="I80" s="264"/>
      <c r="J80" s="330"/>
      <c r="K80" s="264"/>
      <c r="L80" s="331"/>
      <c r="M80" s="264"/>
      <c r="N80" s="264"/>
      <c r="O80" s="264"/>
      <c r="P80" s="264"/>
      <c r="Q80" s="264"/>
      <c r="R80" s="264"/>
      <c r="S80" s="264"/>
      <c r="T80" s="264"/>
      <c r="U80" s="264"/>
      <c r="V80" s="264"/>
      <c r="W80" s="264"/>
      <c r="X80" s="264"/>
      <c r="Y80" s="264"/>
      <c r="Z80" s="264"/>
      <c r="AA80" s="264"/>
      <c r="AB80" s="264"/>
      <c r="AC80" s="264"/>
      <c r="AD80" s="264"/>
      <c r="AE80" s="264"/>
      <c r="AF80" s="264"/>
      <c r="AG80" s="264"/>
      <c r="AH80" s="332"/>
      <c r="AI80" s="285"/>
      <c r="AJ80" s="285"/>
      <c r="AK80" s="285"/>
      <c r="AL80" s="285"/>
      <c r="AM80" s="285"/>
      <c r="AN80" s="285"/>
      <c r="AO80" s="285"/>
    </row>
    <row r="81" spans="1:41" s="268" customFormat="1" x14ac:dyDescent="0.35">
      <c r="A81" s="333" t="s">
        <v>101</v>
      </c>
      <c r="B81" s="330"/>
      <c r="C81" s="264"/>
      <c r="D81" s="334"/>
      <c r="E81" s="264"/>
      <c r="F81" s="330"/>
      <c r="G81" s="264"/>
      <c r="H81" s="334"/>
      <c r="I81" s="264"/>
      <c r="J81" s="330"/>
      <c r="K81" s="264"/>
      <c r="L81" s="334"/>
      <c r="M81" s="264"/>
      <c r="N81" s="264"/>
      <c r="O81" s="264"/>
      <c r="P81" s="264"/>
      <c r="Q81" s="264"/>
      <c r="R81" s="264"/>
      <c r="S81" s="264"/>
      <c r="T81" s="264"/>
      <c r="U81" s="264"/>
      <c r="V81" s="264"/>
      <c r="W81" s="264"/>
      <c r="X81" s="264"/>
      <c r="Y81" s="264"/>
      <c r="Z81" s="264"/>
      <c r="AA81" s="264"/>
      <c r="AB81" s="264"/>
      <c r="AC81" s="264"/>
      <c r="AD81" s="264"/>
      <c r="AE81" s="264"/>
      <c r="AF81" s="264"/>
      <c r="AG81" s="264"/>
      <c r="AH81" s="265">
        <f>SUM(L81,H81,D81)</f>
        <v>0</v>
      </c>
      <c r="AI81" s="285"/>
      <c r="AJ81" s="285"/>
      <c r="AK81" s="285"/>
      <c r="AL81" s="285"/>
      <c r="AM81" s="285"/>
      <c r="AN81" s="285"/>
      <c r="AO81" s="285"/>
    </row>
    <row r="82" spans="1:41" s="268" customFormat="1" x14ac:dyDescent="0.35">
      <c r="A82" s="333" t="s">
        <v>98</v>
      </c>
      <c r="B82" s="330"/>
      <c r="C82" s="264"/>
      <c r="D82" s="334"/>
      <c r="E82" s="264"/>
      <c r="F82" s="330"/>
      <c r="G82" s="264"/>
      <c r="H82" s="334"/>
      <c r="I82" s="264"/>
      <c r="J82" s="330"/>
      <c r="K82" s="264"/>
      <c r="L82" s="334"/>
      <c r="M82" s="264"/>
      <c r="N82" s="264"/>
      <c r="O82" s="264"/>
      <c r="P82" s="264"/>
      <c r="Q82" s="264"/>
      <c r="R82" s="264"/>
      <c r="S82" s="264"/>
      <c r="T82" s="264"/>
      <c r="U82" s="264"/>
      <c r="V82" s="264"/>
      <c r="W82" s="264"/>
      <c r="X82" s="264"/>
      <c r="Y82" s="264"/>
      <c r="Z82" s="264"/>
      <c r="AA82" s="264"/>
      <c r="AB82" s="264"/>
      <c r="AC82" s="264"/>
      <c r="AD82" s="264"/>
      <c r="AE82" s="264"/>
      <c r="AF82" s="264"/>
      <c r="AG82" s="264"/>
      <c r="AH82" s="265">
        <f t="shared" ref="AH82:AH83" si="6">SUM(L82,H82,D82)</f>
        <v>0</v>
      </c>
      <c r="AI82" s="285"/>
      <c r="AJ82" s="285"/>
      <c r="AK82" s="285"/>
      <c r="AL82" s="285"/>
      <c r="AM82" s="285"/>
      <c r="AN82" s="285"/>
      <c r="AO82" s="285"/>
    </row>
    <row r="83" spans="1:41" s="268" customFormat="1" x14ac:dyDescent="0.35">
      <c r="A83" s="333" t="s">
        <v>99</v>
      </c>
      <c r="B83" s="330"/>
      <c r="C83" s="264"/>
      <c r="D83" s="334"/>
      <c r="E83" s="264"/>
      <c r="F83" s="330"/>
      <c r="G83" s="264"/>
      <c r="H83" s="334"/>
      <c r="I83" s="264"/>
      <c r="J83" s="330"/>
      <c r="K83" s="264"/>
      <c r="L83" s="334"/>
      <c r="M83" s="264"/>
      <c r="N83" s="264"/>
      <c r="O83" s="264"/>
      <c r="P83" s="264"/>
      <c r="Q83" s="264"/>
      <c r="R83" s="264"/>
      <c r="S83" s="264"/>
      <c r="T83" s="264"/>
      <c r="U83" s="264"/>
      <c r="V83" s="264"/>
      <c r="W83" s="264"/>
      <c r="X83" s="264"/>
      <c r="Y83" s="264"/>
      <c r="Z83" s="264"/>
      <c r="AA83" s="264"/>
      <c r="AB83" s="264"/>
      <c r="AC83" s="264"/>
      <c r="AD83" s="264"/>
      <c r="AE83" s="264"/>
      <c r="AF83" s="264"/>
      <c r="AG83" s="264"/>
      <c r="AH83" s="265">
        <f t="shared" si="6"/>
        <v>0</v>
      </c>
      <c r="AI83" s="285"/>
      <c r="AJ83" s="285"/>
      <c r="AK83" s="285"/>
      <c r="AL83" s="285"/>
      <c r="AM83" s="285"/>
      <c r="AN83" s="285"/>
      <c r="AO83" s="285"/>
    </row>
    <row r="84" spans="1:41" s="268" customFormat="1" x14ac:dyDescent="0.35">
      <c r="A84" s="315" t="s">
        <v>106</v>
      </c>
      <c r="B84" s="330"/>
      <c r="C84" s="264"/>
      <c r="D84" s="331">
        <f>D81+D82+D83</f>
        <v>0</v>
      </c>
      <c r="E84" s="264"/>
      <c r="F84" s="330"/>
      <c r="G84" s="264"/>
      <c r="H84" s="331">
        <f>H81+H82+H83</f>
        <v>0</v>
      </c>
      <c r="I84" s="264"/>
      <c r="J84" s="330"/>
      <c r="K84" s="264"/>
      <c r="L84" s="331">
        <f>L81+L82+L83</f>
        <v>0</v>
      </c>
      <c r="M84" s="264"/>
      <c r="N84" s="264"/>
      <c r="O84" s="264"/>
      <c r="P84" s="264"/>
      <c r="Q84" s="264"/>
      <c r="R84" s="264"/>
      <c r="S84" s="264"/>
      <c r="T84" s="264"/>
      <c r="U84" s="264"/>
      <c r="V84" s="264"/>
      <c r="W84" s="264"/>
      <c r="X84" s="264"/>
      <c r="Y84" s="264"/>
      <c r="Z84" s="264"/>
      <c r="AA84" s="264"/>
      <c r="AB84" s="264"/>
      <c r="AC84" s="264"/>
      <c r="AD84" s="264"/>
      <c r="AE84" s="264"/>
      <c r="AF84" s="264"/>
      <c r="AG84" s="264"/>
      <c r="AH84" s="332">
        <f>D84+H84+L84</f>
        <v>0</v>
      </c>
      <c r="AI84" s="285"/>
      <c r="AJ84" s="285"/>
      <c r="AK84" s="285"/>
      <c r="AL84" s="285"/>
      <c r="AM84" s="285"/>
      <c r="AN84" s="285"/>
      <c r="AO84" s="285"/>
    </row>
    <row r="85" spans="1:41" s="268" customFormat="1" x14ac:dyDescent="0.35">
      <c r="A85" s="315" t="s">
        <v>65</v>
      </c>
      <c r="B85" s="330"/>
      <c r="C85" s="264"/>
      <c r="D85" s="335">
        <f>D77-D84</f>
        <v>0</v>
      </c>
      <c r="E85" s="264"/>
      <c r="F85" s="330"/>
      <c r="G85" s="264"/>
      <c r="H85" s="331">
        <f>H77-H84</f>
        <v>0</v>
      </c>
      <c r="I85" s="264"/>
      <c r="J85" s="330"/>
      <c r="K85" s="264"/>
      <c r="L85" s="331">
        <f>L77-L84</f>
        <v>0</v>
      </c>
      <c r="M85" s="264"/>
      <c r="N85" s="264"/>
      <c r="O85" s="264"/>
      <c r="P85" s="264"/>
      <c r="Q85" s="264"/>
      <c r="R85" s="264"/>
      <c r="S85" s="264"/>
      <c r="T85" s="264"/>
      <c r="U85" s="264"/>
      <c r="V85" s="264"/>
      <c r="W85" s="264"/>
      <c r="X85" s="264"/>
      <c r="Y85" s="264"/>
      <c r="Z85" s="264"/>
      <c r="AA85" s="264"/>
      <c r="AB85" s="264"/>
      <c r="AC85" s="264"/>
      <c r="AD85" s="264"/>
      <c r="AE85" s="264"/>
      <c r="AF85" s="264"/>
      <c r="AG85" s="264"/>
      <c r="AH85" s="265">
        <f>D85+H85+L85</f>
        <v>0</v>
      </c>
      <c r="AI85" s="285"/>
      <c r="AJ85" s="285"/>
      <c r="AK85" s="285"/>
      <c r="AL85" s="285"/>
      <c r="AM85" s="285"/>
      <c r="AN85" s="285"/>
      <c r="AO85" s="285"/>
    </row>
    <row r="86" spans="1:41" s="268" customFormat="1" x14ac:dyDescent="0.35">
      <c r="A86" s="336" t="s">
        <v>176</v>
      </c>
      <c r="B86" s="330"/>
      <c r="C86" s="264"/>
      <c r="D86" s="282">
        <f>D85*0.5</f>
        <v>0</v>
      </c>
      <c r="E86" s="264"/>
      <c r="F86" s="330"/>
      <c r="G86" s="264"/>
      <c r="H86" s="282">
        <f>H85*0.5</f>
        <v>0</v>
      </c>
      <c r="I86" s="264"/>
      <c r="J86" s="330"/>
      <c r="K86" s="264"/>
      <c r="L86" s="282">
        <f>L85*0.5</f>
        <v>0</v>
      </c>
      <c r="M86" s="264"/>
      <c r="N86" s="264"/>
      <c r="O86" s="264"/>
      <c r="P86" s="264"/>
      <c r="Q86" s="264"/>
      <c r="R86" s="264"/>
      <c r="S86" s="264"/>
      <c r="T86" s="264"/>
      <c r="U86" s="264"/>
      <c r="V86" s="264"/>
      <c r="W86" s="264"/>
      <c r="X86" s="264"/>
      <c r="Y86" s="264"/>
      <c r="Z86" s="264"/>
      <c r="AA86" s="264"/>
      <c r="AB86" s="264"/>
      <c r="AC86" s="264"/>
      <c r="AD86" s="264"/>
      <c r="AE86" s="264"/>
      <c r="AF86" s="264"/>
      <c r="AG86" s="264"/>
      <c r="AH86" s="265">
        <f>SUM(L86,H86,D86)</f>
        <v>0</v>
      </c>
      <c r="AI86" s="285"/>
      <c r="AJ86" s="285"/>
      <c r="AK86" s="285"/>
      <c r="AL86" s="285"/>
      <c r="AM86" s="285"/>
      <c r="AN86" s="285"/>
      <c r="AO86" s="285"/>
    </row>
    <row r="87" spans="1:41" s="268" customFormat="1" x14ac:dyDescent="0.35">
      <c r="A87" s="336" t="s">
        <v>177</v>
      </c>
      <c r="B87" s="330"/>
      <c r="C87" s="264"/>
      <c r="D87" s="335">
        <f>+D77-D86</f>
        <v>0</v>
      </c>
      <c r="E87" s="264"/>
      <c r="F87" s="330"/>
      <c r="G87" s="264"/>
      <c r="H87" s="335">
        <f>+H77-H86</f>
        <v>0</v>
      </c>
      <c r="I87" s="264"/>
      <c r="J87" s="330"/>
      <c r="K87" s="264"/>
      <c r="L87" s="335">
        <f>+L77-L86</f>
        <v>0</v>
      </c>
      <c r="M87" s="264"/>
      <c r="N87" s="264"/>
      <c r="O87" s="264"/>
      <c r="P87" s="264"/>
      <c r="Q87" s="264"/>
      <c r="R87" s="264"/>
      <c r="S87" s="264"/>
      <c r="T87" s="264"/>
      <c r="U87" s="264"/>
      <c r="V87" s="264"/>
      <c r="W87" s="264"/>
      <c r="X87" s="264"/>
      <c r="Y87" s="264"/>
      <c r="Z87" s="264"/>
      <c r="AA87" s="264"/>
      <c r="AB87" s="264"/>
      <c r="AC87" s="264"/>
      <c r="AD87" s="264"/>
      <c r="AE87" s="264"/>
      <c r="AF87" s="264"/>
      <c r="AG87" s="264"/>
      <c r="AH87" s="265">
        <f>SUM(L87,H87,D87)</f>
        <v>0</v>
      </c>
      <c r="AI87" s="285"/>
      <c r="AJ87" s="285"/>
      <c r="AK87" s="285"/>
      <c r="AL87" s="285"/>
      <c r="AM87" s="285"/>
      <c r="AN87" s="285"/>
      <c r="AO87" s="285"/>
    </row>
    <row r="88" spans="1:41" s="268" customFormat="1" ht="16" thickBot="1" x14ac:dyDescent="0.4">
      <c r="A88" s="337"/>
      <c r="B88" s="338"/>
      <c r="C88" s="339"/>
      <c r="D88" s="339"/>
      <c r="E88" s="338"/>
      <c r="F88" s="338"/>
      <c r="G88" s="339"/>
      <c r="H88" s="339"/>
      <c r="I88" s="340"/>
      <c r="J88" s="338"/>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8"/>
      <c r="AH88" s="341"/>
      <c r="AI88" s="285"/>
      <c r="AJ88" s="285"/>
      <c r="AK88" s="285"/>
      <c r="AL88" s="285"/>
      <c r="AM88" s="285"/>
      <c r="AN88" s="285"/>
      <c r="AO88" s="285"/>
    </row>
    <row r="89" spans="1:41" s="268" customFormat="1" x14ac:dyDescent="0.35">
      <c r="A89" s="406" t="s">
        <v>71</v>
      </c>
      <c r="B89" s="407"/>
      <c r="C89" s="408"/>
      <c r="D89" s="409"/>
      <c r="E89" s="408"/>
      <c r="F89" s="407"/>
      <c r="G89" s="408"/>
      <c r="H89" s="409"/>
      <c r="I89" s="408"/>
      <c r="J89" s="407"/>
      <c r="K89" s="408"/>
      <c r="L89" s="409"/>
      <c r="M89" s="408"/>
      <c r="N89" s="408"/>
      <c r="O89" s="408"/>
      <c r="P89" s="408"/>
      <c r="Q89" s="408"/>
      <c r="R89" s="408"/>
      <c r="S89" s="408"/>
      <c r="T89" s="408"/>
      <c r="U89" s="408"/>
      <c r="V89" s="408"/>
      <c r="W89" s="408"/>
      <c r="X89" s="408"/>
      <c r="Y89" s="408"/>
      <c r="Z89" s="408"/>
      <c r="AA89" s="408"/>
      <c r="AB89" s="408"/>
      <c r="AC89" s="408"/>
      <c r="AD89" s="408"/>
      <c r="AE89" s="408"/>
      <c r="AF89" s="408"/>
      <c r="AG89" s="408"/>
      <c r="AH89" s="410"/>
      <c r="AI89" s="285"/>
      <c r="AJ89" s="285"/>
      <c r="AK89" s="285"/>
      <c r="AL89" s="285"/>
      <c r="AM89" s="285"/>
      <c r="AN89" s="285"/>
      <c r="AO89" s="285"/>
    </row>
    <row r="90" spans="1:41" s="268" customFormat="1" ht="31" x14ac:dyDescent="0.35">
      <c r="A90" s="342" t="s">
        <v>45</v>
      </c>
      <c r="B90" s="240" t="s">
        <v>178</v>
      </c>
      <c r="C90" s="241" t="s">
        <v>10</v>
      </c>
      <c r="D90" s="241" t="s">
        <v>52</v>
      </c>
      <c r="E90" s="242"/>
      <c r="F90" s="240" t="s">
        <v>178</v>
      </c>
      <c r="G90" s="241" t="s">
        <v>10</v>
      </c>
      <c r="H90" s="241" t="s">
        <v>8</v>
      </c>
      <c r="I90" s="242"/>
      <c r="J90" s="240" t="s">
        <v>178</v>
      </c>
      <c r="K90" s="241" t="s">
        <v>10</v>
      </c>
      <c r="L90" s="241" t="s">
        <v>8</v>
      </c>
      <c r="M90" s="243"/>
      <c r="N90" s="243"/>
      <c r="O90" s="243"/>
      <c r="P90" s="243"/>
      <c r="Q90" s="243"/>
      <c r="R90" s="243"/>
      <c r="S90" s="243"/>
      <c r="T90" s="243"/>
      <c r="U90" s="243"/>
      <c r="V90" s="243"/>
      <c r="W90" s="243"/>
      <c r="X90" s="243"/>
      <c r="Y90" s="243"/>
      <c r="Z90" s="243"/>
      <c r="AA90" s="243"/>
      <c r="AB90" s="243"/>
      <c r="AC90" s="243"/>
      <c r="AD90" s="243"/>
      <c r="AE90" s="243"/>
      <c r="AF90" s="243"/>
      <c r="AG90" s="244"/>
      <c r="AH90" s="245"/>
      <c r="AI90" s="285"/>
      <c r="AJ90" s="285"/>
      <c r="AK90" s="285"/>
      <c r="AL90" s="285"/>
      <c r="AM90" s="285"/>
      <c r="AN90" s="285"/>
      <c r="AO90" s="285"/>
    </row>
    <row r="91" spans="1:41" s="268" customFormat="1" hidden="1" x14ac:dyDescent="0.35">
      <c r="A91" s="343"/>
      <c r="B91" s="297"/>
      <c r="C91" s="312"/>
      <c r="D91" s="344"/>
      <c r="E91" s="312"/>
      <c r="F91" s="297"/>
      <c r="G91" s="312"/>
      <c r="H91" s="344"/>
      <c r="I91" s="312"/>
      <c r="J91" s="297"/>
      <c r="K91" s="312"/>
      <c r="L91" s="344"/>
      <c r="M91" s="312"/>
      <c r="N91" s="312"/>
      <c r="O91" s="312"/>
      <c r="P91" s="312"/>
      <c r="Q91" s="312"/>
      <c r="R91" s="312"/>
      <c r="S91" s="312"/>
      <c r="T91" s="312"/>
      <c r="U91" s="312"/>
      <c r="V91" s="312"/>
      <c r="W91" s="312"/>
      <c r="X91" s="312"/>
      <c r="Y91" s="312"/>
      <c r="Z91" s="312"/>
      <c r="AA91" s="312"/>
      <c r="AB91" s="312"/>
      <c r="AC91" s="312"/>
      <c r="AD91" s="312"/>
      <c r="AE91" s="312"/>
      <c r="AF91" s="312"/>
      <c r="AG91" s="312"/>
      <c r="AH91" s="345"/>
      <c r="AI91" s="285"/>
      <c r="AJ91" s="285"/>
      <c r="AK91" s="285"/>
      <c r="AL91" s="285"/>
      <c r="AM91" s="285"/>
      <c r="AN91" s="285"/>
      <c r="AO91" s="285"/>
    </row>
    <row r="92" spans="1:41" s="268" customFormat="1" hidden="1" x14ac:dyDescent="0.35">
      <c r="A92" s="343"/>
      <c r="B92" s="297"/>
      <c r="C92" s="312"/>
      <c r="D92" s="344"/>
      <c r="E92" s="312"/>
      <c r="F92" s="297"/>
      <c r="G92" s="312"/>
      <c r="H92" s="344"/>
      <c r="I92" s="312"/>
      <c r="J92" s="297"/>
      <c r="K92" s="312"/>
      <c r="L92" s="344"/>
      <c r="M92" s="312"/>
      <c r="N92" s="312"/>
      <c r="O92" s="312"/>
      <c r="P92" s="312"/>
      <c r="Q92" s="312"/>
      <c r="R92" s="312"/>
      <c r="S92" s="312"/>
      <c r="T92" s="312"/>
      <c r="U92" s="312"/>
      <c r="V92" s="312"/>
      <c r="W92" s="312"/>
      <c r="X92" s="312"/>
      <c r="Y92" s="312"/>
      <c r="Z92" s="312"/>
      <c r="AA92" s="312"/>
      <c r="AB92" s="312"/>
      <c r="AC92" s="312"/>
      <c r="AD92" s="312"/>
      <c r="AE92" s="312"/>
      <c r="AF92" s="312"/>
      <c r="AG92" s="312"/>
      <c r="AH92" s="345"/>
      <c r="AI92" s="285"/>
      <c r="AJ92" s="285"/>
      <c r="AK92" s="285"/>
      <c r="AL92" s="285"/>
      <c r="AM92" s="285"/>
      <c r="AN92" s="285"/>
      <c r="AO92" s="285"/>
    </row>
    <row r="93" spans="1:41" s="268" customFormat="1" hidden="1" x14ac:dyDescent="0.35">
      <c r="A93" s="343"/>
      <c r="B93" s="297"/>
      <c r="C93" s="312"/>
      <c r="D93" s="344"/>
      <c r="E93" s="312"/>
      <c r="F93" s="297"/>
      <c r="G93" s="312"/>
      <c r="H93" s="344"/>
      <c r="I93" s="312"/>
      <c r="J93" s="297"/>
      <c r="K93" s="312"/>
      <c r="L93" s="344"/>
      <c r="M93" s="312"/>
      <c r="N93" s="312"/>
      <c r="O93" s="312"/>
      <c r="P93" s="312"/>
      <c r="Q93" s="312"/>
      <c r="R93" s="312"/>
      <c r="S93" s="312"/>
      <c r="T93" s="312"/>
      <c r="U93" s="312"/>
      <c r="V93" s="312"/>
      <c r="W93" s="312"/>
      <c r="X93" s="312"/>
      <c r="Y93" s="312"/>
      <c r="Z93" s="312"/>
      <c r="AA93" s="312"/>
      <c r="AB93" s="312"/>
      <c r="AC93" s="312"/>
      <c r="AD93" s="312"/>
      <c r="AE93" s="312"/>
      <c r="AF93" s="312"/>
      <c r="AG93" s="312"/>
      <c r="AH93" s="345"/>
      <c r="AI93" s="285"/>
      <c r="AJ93" s="285"/>
      <c r="AK93" s="285"/>
      <c r="AL93" s="285"/>
      <c r="AM93" s="285"/>
      <c r="AN93" s="285"/>
      <c r="AO93" s="285"/>
    </row>
    <row r="94" spans="1:41" s="268" customFormat="1" hidden="1" x14ac:dyDescent="0.35">
      <c r="A94" s="343"/>
      <c r="B94" s="297"/>
      <c r="C94" s="312"/>
      <c r="D94" s="344"/>
      <c r="E94" s="312"/>
      <c r="F94" s="297"/>
      <c r="G94" s="312"/>
      <c r="H94" s="344"/>
      <c r="I94" s="312"/>
      <c r="J94" s="297"/>
      <c r="K94" s="312"/>
      <c r="L94" s="344"/>
      <c r="M94" s="312"/>
      <c r="N94" s="312"/>
      <c r="O94" s="312"/>
      <c r="P94" s="312"/>
      <c r="Q94" s="312"/>
      <c r="R94" s="312"/>
      <c r="S94" s="312"/>
      <c r="T94" s="312"/>
      <c r="U94" s="312"/>
      <c r="V94" s="312"/>
      <c r="W94" s="312"/>
      <c r="X94" s="312"/>
      <c r="Y94" s="312"/>
      <c r="Z94" s="312"/>
      <c r="AA94" s="312"/>
      <c r="AB94" s="312"/>
      <c r="AC94" s="312"/>
      <c r="AD94" s="312"/>
      <c r="AE94" s="312"/>
      <c r="AF94" s="312"/>
      <c r="AG94" s="312"/>
      <c r="AH94" s="345"/>
      <c r="AI94" s="285"/>
      <c r="AJ94" s="285"/>
      <c r="AK94" s="285"/>
      <c r="AL94" s="285"/>
      <c r="AM94" s="285"/>
      <c r="AN94" s="285"/>
      <c r="AO94" s="285"/>
    </row>
    <row r="95" spans="1:41" s="268" customFormat="1" x14ac:dyDescent="0.35">
      <c r="A95" s="343"/>
      <c r="B95" s="297"/>
      <c r="C95" s="312"/>
      <c r="D95" s="344"/>
      <c r="E95" s="312"/>
      <c r="F95" s="297"/>
      <c r="G95" s="312"/>
      <c r="H95" s="344"/>
      <c r="I95" s="312"/>
      <c r="J95" s="297"/>
      <c r="K95" s="312"/>
      <c r="L95" s="344"/>
      <c r="M95" s="312"/>
      <c r="N95" s="312"/>
      <c r="O95" s="312"/>
      <c r="P95" s="312"/>
      <c r="Q95" s="312"/>
      <c r="R95" s="312"/>
      <c r="S95" s="312"/>
      <c r="T95" s="312"/>
      <c r="U95" s="312"/>
      <c r="V95" s="312"/>
      <c r="W95" s="312"/>
      <c r="X95" s="312"/>
      <c r="Y95" s="312"/>
      <c r="Z95" s="312"/>
      <c r="AA95" s="312"/>
      <c r="AB95" s="312"/>
      <c r="AC95" s="312"/>
      <c r="AD95" s="312"/>
      <c r="AE95" s="312"/>
      <c r="AF95" s="312"/>
      <c r="AG95" s="312"/>
      <c r="AH95" s="345"/>
      <c r="AI95" s="285"/>
      <c r="AJ95" s="285"/>
      <c r="AK95" s="285"/>
      <c r="AL95" s="285"/>
      <c r="AM95" s="285"/>
      <c r="AN95" s="285"/>
      <c r="AO95" s="285"/>
    </row>
    <row r="96" spans="1:41" s="268" customFormat="1" x14ac:dyDescent="0.35">
      <c r="A96" s="346" t="s">
        <v>61</v>
      </c>
      <c r="B96" s="257"/>
      <c r="C96" s="303"/>
      <c r="D96" s="259"/>
      <c r="E96" s="298"/>
      <c r="F96" s="261"/>
      <c r="G96" s="303"/>
      <c r="H96" s="259"/>
      <c r="I96" s="298"/>
      <c r="J96" s="257"/>
      <c r="K96" s="303"/>
      <c r="L96" s="259"/>
      <c r="M96" s="347"/>
      <c r="N96" s="301"/>
      <c r="O96" s="301"/>
      <c r="P96" s="301"/>
      <c r="Q96" s="347"/>
      <c r="R96" s="301"/>
      <c r="S96" s="347"/>
      <c r="T96" s="301"/>
      <c r="U96" s="301"/>
      <c r="V96" s="301"/>
      <c r="W96" s="301"/>
      <c r="X96" s="301"/>
      <c r="Y96" s="347"/>
      <c r="Z96" s="301"/>
      <c r="AA96" s="301"/>
      <c r="AB96" s="301"/>
      <c r="AC96" s="301"/>
      <c r="AD96" s="301"/>
      <c r="AE96" s="301"/>
      <c r="AF96" s="301"/>
      <c r="AG96" s="301"/>
      <c r="AH96" s="348"/>
      <c r="AI96" s="285"/>
      <c r="AJ96" s="285"/>
      <c r="AK96" s="285"/>
      <c r="AL96" s="285"/>
      <c r="AM96" s="285"/>
      <c r="AN96" s="285"/>
      <c r="AO96" s="285"/>
    </row>
    <row r="97" spans="1:41" s="268" customFormat="1" x14ac:dyDescent="0.35">
      <c r="A97" s="349"/>
      <c r="B97" s="270"/>
      <c r="C97" s="258"/>
      <c r="D97" s="262">
        <f t="shared" ref="D97:D98" si="7">+C97*B97</f>
        <v>0</v>
      </c>
      <c r="E97" s="260"/>
      <c r="F97" s="271"/>
      <c r="G97" s="258"/>
      <c r="H97" s="262">
        <f t="shared" ref="H97:H98" si="8">+G97*F97</f>
        <v>0</v>
      </c>
      <c r="I97" s="260"/>
      <c r="J97" s="270"/>
      <c r="K97" s="258"/>
      <c r="L97" s="262">
        <f t="shared" ref="L97:L98" si="9">+K97*J97</f>
        <v>0</v>
      </c>
      <c r="M97" s="263"/>
      <c r="N97" s="264"/>
      <c r="O97" s="264"/>
      <c r="P97" s="264"/>
      <c r="Q97" s="263"/>
      <c r="R97" s="264"/>
      <c r="S97" s="263"/>
      <c r="T97" s="264"/>
      <c r="U97" s="264"/>
      <c r="V97" s="264"/>
      <c r="W97" s="264"/>
      <c r="X97" s="264"/>
      <c r="Y97" s="263"/>
      <c r="Z97" s="264"/>
      <c r="AA97" s="264"/>
      <c r="AB97" s="264"/>
      <c r="AC97" s="264"/>
      <c r="AD97" s="264"/>
      <c r="AE97" s="264"/>
      <c r="AF97" s="264"/>
      <c r="AG97" s="264"/>
      <c r="AH97" s="265">
        <f t="shared" ref="AH97:AH98" si="10">SUM(L97,H97,D97)</f>
        <v>0</v>
      </c>
      <c r="AI97" s="285"/>
      <c r="AJ97" s="285"/>
      <c r="AK97" s="285"/>
      <c r="AL97" s="285"/>
      <c r="AM97" s="285"/>
      <c r="AN97" s="285"/>
      <c r="AO97" s="285"/>
    </row>
    <row r="98" spans="1:41" s="268" customFormat="1" x14ac:dyDescent="0.35">
      <c r="A98" s="350"/>
      <c r="B98" s="351"/>
      <c r="C98" s="352"/>
      <c r="D98" s="262">
        <f t="shared" si="7"/>
        <v>0</v>
      </c>
      <c r="E98" s="284"/>
      <c r="F98" s="351"/>
      <c r="G98" s="352"/>
      <c r="H98" s="262">
        <f t="shared" si="8"/>
        <v>0</v>
      </c>
      <c r="I98" s="284"/>
      <c r="J98" s="351"/>
      <c r="K98" s="352"/>
      <c r="L98" s="262">
        <f t="shared" si="9"/>
        <v>0</v>
      </c>
      <c r="M98" s="284"/>
      <c r="N98" s="284"/>
      <c r="O98" s="284"/>
      <c r="P98" s="284"/>
      <c r="Q98" s="284"/>
      <c r="R98" s="284"/>
      <c r="S98" s="284"/>
      <c r="T98" s="284"/>
      <c r="U98" s="284"/>
      <c r="V98" s="284"/>
      <c r="W98" s="284"/>
      <c r="X98" s="284"/>
      <c r="Y98" s="284"/>
      <c r="Z98" s="284"/>
      <c r="AA98" s="284"/>
      <c r="AB98" s="284"/>
      <c r="AC98" s="284"/>
      <c r="AD98" s="284"/>
      <c r="AE98" s="284"/>
      <c r="AF98" s="284"/>
      <c r="AG98" s="284"/>
      <c r="AH98" s="265">
        <f t="shared" si="10"/>
        <v>0</v>
      </c>
      <c r="AI98" s="285"/>
      <c r="AJ98" s="285"/>
      <c r="AK98" s="285"/>
      <c r="AL98" s="285"/>
      <c r="AM98" s="285"/>
      <c r="AN98" s="285"/>
      <c r="AO98" s="285"/>
    </row>
    <row r="99" spans="1:41" s="267" customFormat="1" x14ac:dyDescent="0.35">
      <c r="A99" s="353"/>
      <c r="B99" s="330"/>
      <c r="C99" s="264"/>
      <c r="D99" s="282"/>
      <c r="E99" s="264"/>
      <c r="F99" s="330"/>
      <c r="G99" s="264"/>
      <c r="H99" s="282"/>
      <c r="I99" s="264"/>
      <c r="J99" s="330"/>
      <c r="K99" s="264"/>
      <c r="L99" s="282"/>
      <c r="M99" s="264"/>
      <c r="N99" s="264"/>
      <c r="O99" s="264"/>
      <c r="P99" s="264"/>
      <c r="Q99" s="264"/>
      <c r="R99" s="264"/>
      <c r="S99" s="264"/>
      <c r="T99" s="264"/>
      <c r="U99" s="264"/>
      <c r="V99" s="264"/>
      <c r="W99" s="264"/>
      <c r="X99" s="264"/>
      <c r="Y99" s="264"/>
      <c r="Z99" s="264"/>
      <c r="AA99" s="264"/>
      <c r="AB99" s="264"/>
      <c r="AC99" s="264"/>
      <c r="AD99" s="264"/>
      <c r="AE99" s="264"/>
      <c r="AF99" s="264"/>
      <c r="AG99" s="264"/>
      <c r="AH99" s="265"/>
      <c r="AI99" s="266"/>
      <c r="AJ99" s="266"/>
      <c r="AK99" s="266"/>
      <c r="AL99" s="266"/>
      <c r="AM99" s="266"/>
      <c r="AN99" s="266"/>
      <c r="AO99" s="266"/>
    </row>
    <row r="100" spans="1:41" s="268" customFormat="1" x14ac:dyDescent="0.35">
      <c r="A100" s="342" t="s">
        <v>47</v>
      </c>
      <c r="B100" s="287"/>
      <c r="C100" s="284"/>
      <c r="D100" s="262"/>
      <c r="E100" s="284"/>
      <c r="F100" s="287"/>
      <c r="G100" s="284"/>
      <c r="H100" s="262"/>
      <c r="I100" s="284"/>
      <c r="J100" s="287"/>
      <c r="K100" s="284"/>
      <c r="L100" s="262"/>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94"/>
      <c r="AI100" s="285"/>
      <c r="AJ100" s="285"/>
      <c r="AK100" s="285"/>
      <c r="AL100" s="285"/>
      <c r="AM100" s="285"/>
      <c r="AN100" s="285"/>
      <c r="AO100" s="285"/>
    </row>
    <row r="101" spans="1:41" s="268" customFormat="1" x14ac:dyDescent="0.35">
      <c r="A101" s="354"/>
      <c r="B101" s="287"/>
      <c r="C101" s="284"/>
      <c r="D101" s="262"/>
      <c r="E101" s="284"/>
      <c r="F101" s="287"/>
      <c r="G101" s="284"/>
      <c r="H101" s="262"/>
      <c r="I101" s="284"/>
      <c r="J101" s="287"/>
      <c r="K101" s="284"/>
      <c r="L101" s="262"/>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94"/>
      <c r="AI101" s="285"/>
      <c r="AJ101" s="285"/>
      <c r="AK101" s="285"/>
      <c r="AL101" s="285"/>
      <c r="AM101" s="285"/>
      <c r="AN101" s="285"/>
      <c r="AO101" s="285"/>
    </row>
    <row r="102" spans="1:41" s="268" customFormat="1" x14ac:dyDescent="0.35">
      <c r="A102" s="354" t="s">
        <v>49</v>
      </c>
      <c r="B102" s="287"/>
      <c r="C102" s="284"/>
      <c r="D102" s="262"/>
      <c r="E102" s="284"/>
      <c r="F102" s="287"/>
      <c r="G102" s="284"/>
      <c r="H102" s="262"/>
      <c r="I102" s="284"/>
      <c r="J102" s="287"/>
      <c r="K102" s="284"/>
      <c r="L102" s="262"/>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65"/>
      <c r="AI102" s="285"/>
      <c r="AJ102" s="285"/>
      <c r="AK102" s="285"/>
      <c r="AL102" s="285"/>
      <c r="AM102" s="285"/>
      <c r="AN102" s="285"/>
      <c r="AO102" s="285"/>
    </row>
    <row r="103" spans="1:41" s="268" customFormat="1" x14ac:dyDescent="0.35">
      <c r="A103" s="353" t="s">
        <v>53</v>
      </c>
      <c r="B103" s="297"/>
      <c r="C103" s="312"/>
      <c r="D103" s="296"/>
      <c r="E103" s="307"/>
      <c r="F103" s="304"/>
      <c r="G103" s="307"/>
      <c r="H103" s="296"/>
      <c r="I103" s="307"/>
      <c r="J103" s="304"/>
      <c r="K103" s="307"/>
      <c r="L103" s="296"/>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65">
        <f t="shared" ref="AH103:AH116" si="11">SUM(L103,H103,D103)</f>
        <v>0</v>
      </c>
      <c r="AI103" s="285"/>
      <c r="AJ103" s="285"/>
      <c r="AK103" s="285"/>
      <c r="AL103" s="285"/>
      <c r="AM103" s="285"/>
      <c r="AN103" s="285"/>
      <c r="AO103" s="285"/>
    </row>
    <row r="104" spans="1:41" s="268" customFormat="1" hidden="1" x14ac:dyDescent="0.35">
      <c r="A104" s="355"/>
      <c r="B104" s="297"/>
      <c r="C104" s="312"/>
      <c r="D104" s="356"/>
      <c r="E104" s="307"/>
      <c r="F104" s="304"/>
      <c r="G104" s="307"/>
      <c r="H104" s="356"/>
      <c r="I104" s="307"/>
      <c r="J104" s="304"/>
      <c r="K104" s="307"/>
      <c r="L104" s="356"/>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65">
        <f t="shared" si="11"/>
        <v>0</v>
      </c>
      <c r="AI104" s="285"/>
      <c r="AJ104" s="285"/>
      <c r="AK104" s="285"/>
      <c r="AL104" s="285"/>
      <c r="AM104" s="285"/>
      <c r="AN104" s="285"/>
      <c r="AO104" s="285"/>
    </row>
    <row r="105" spans="1:41" s="268" customFormat="1" hidden="1" x14ac:dyDescent="0.35">
      <c r="A105" s="355"/>
      <c r="B105" s="297"/>
      <c r="C105" s="312"/>
      <c r="D105" s="356"/>
      <c r="E105" s="307"/>
      <c r="F105" s="304"/>
      <c r="G105" s="307"/>
      <c r="H105" s="356"/>
      <c r="I105" s="307"/>
      <c r="J105" s="304"/>
      <c r="K105" s="307"/>
      <c r="L105" s="356"/>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65">
        <f t="shared" si="11"/>
        <v>0</v>
      </c>
      <c r="AI105" s="285"/>
      <c r="AJ105" s="285"/>
      <c r="AK105" s="285"/>
      <c r="AL105" s="285"/>
      <c r="AM105" s="285"/>
      <c r="AN105" s="285"/>
      <c r="AO105" s="285"/>
    </row>
    <row r="106" spans="1:41" s="268" customFormat="1" x14ac:dyDescent="0.35">
      <c r="A106" s="355"/>
      <c r="B106" s="297"/>
      <c r="C106" s="312"/>
      <c r="D106" s="356"/>
      <c r="E106" s="307"/>
      <c r="F106" s="304"/>
      <c r="G106" s="307"/>
      <c r="H106" s="356"/>
      <c r="I106" s="307"/>
      <c r="J106" s="304"/>
      <c r="K106" s="307"/>
      <c r="L106" s="356"/>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65"/>
      <c r="AI106" s="285"/>
      <c r="AJ106" s="285"/>
      <c r="AK106" s="285"/>
      <c r="AL106" s="285"/>
      <c r="AM106" s="285"/>
      <c r="AN106" s="285"/>
      <c r="AO106" s="285"/>
    </row>
    <row r="107" spans="1:41" s="268" customFormat="1" x14ac:dyDescent="0.35">
      <c r="A107" s="346" t="s">
        <v>152</v>
      </c>
      <c r="B107" s="297"/>
      <c r="C107" s="312"/>
      <c r="D107" s="259"/>
      <c r="E107" s="312"/>
      <c r="F107" s="297"/>
      <c r="G107" s="312"/>
      <c r="H107" s="259"/>
      <c r="I107" s="312"/>
      <c r="J107" s="297"/>
      <c r="K107" s="312"/>
      <c r="L107" s="259"/>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65"/>
      <c r="AI107" s="285"/>
      <c r="AJ107" s="285"/>
      <c r="AK107" s="285"/>
      <c r="AL107" s="285"/>
      <c r="AM107" s="285"/>
      <c r="AN107" s="285"/>
      <c r="AO107" s="285"/>
    </row>
    <row r="108" spans="1:41" s="268" customFormat="1" x14ac:dyDescent="0.35">
      <c r="A108" s="350"/>
      <c r="B108" s="304"/>
      <c r="C108" s="307"/>
      <c r="D108" s="296"/>
      <c r="E108" s="307"/>
      <c r="F108" s="304"/>
      <c r="G108" s="307"/>
      <c r="H108" s="296"/>
      <c r="I108" s="307"/>
      <c r="J108" s="304"/>
      <c r="K108" s="307"/>
      <c r="L108" s="296"/>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65">
        <f t="shared" si="11"/>
        <v>0</v>
      </c>
      <c r="AI108" s="285"/>
      <c r="AJ108" s="285"/>
      <c r="AK108" s="285"/>
      <c r="AL108" s="285"/>
      <c r="AM108" s="285"/>
      <c r="AN108" s="285"/>
      <c r="AO108" s="285"/>
    </row>
    <row r="109" spans="1:41" s="268" customFormat="1" x14ac:dyDescent="0.35">
      <c r="A109" s="350"/>
      <c r="B109" s="304"/>
      <c r="C109" s="307"/>
      <c r="D109" s="296"/>
      <c r="E109" s="307"/>
      <c r="F109" s="304"/>
      <c r="G109" s="307"/>
      <c r="H109" s="296"/>
      <c r="I109" s="307"/>
      <c r="J109" s="304"/>
      <c r="K109" s="307"/>
      <c r="L109" s="296"/>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65">
        <f t="shared" si="11"/>
        <v>0</v>
      </c>
      <c r="AI109" s="285"/>
      <c r="AJ109" s="285"/>
      <c r="AK109" s="285"/>
      <c r="AL109" s="285"/>
      <c r="AM109" s="285"/>
      <c r="AN109" s="285"/>
      <c r="AO109" s="285"/>
    </row>
    <row r="110" spans="1:41" s="268" customFormat="1" x14ac:dyDescent="0.35">
      <c r="A110" s="354"/>
      <c r="B110" s="297"/>
      <c r="C110" s="312"/>
      <c r="D110" s="259"/>
      <c r="E110" s="312"/>
      <c r="F110" s="297"/>
      <c r="G110" s="312"/>
      <c r="H110" s="259"/>
      <c r="I110" s="312"/>
      <c r="J110" s="297"/>
      <c r="K110" s="312"/>
      <c r="L110" s="259"/>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65"/>
      <c r="AI110" s="285"/>
      <c r="AJ110" s="285"/>
      <c r="AK110" s="285"/>
      <c r="AL110" s="285"/>
      <c r="AM110" s="285"/>
      <c r="AN110" s="285"/>
      <c r="AO110" s="285"/>
    </row>
    <row r="111" spans="1:41" s="268" customFormat="1" x14ac:dyDescent="0.35">
      <c r="A111" s="346" t="s">
        <v>153</v>
      </c>
      <c r="B111" s="297"/>
      <c r="C111" s="312"/>
      <c r="D111" s="259"/>
      <c r="E111" s="312"/>
      <c r="F111" s="297"/>
      <c r="G111" s="312"/>
      <c r="H111" s="259"/>
      <c r="I111" s="312"/>
      <c r="J111" s="297"/>
      <c r="K111" s="312"/>
      <c r="L111" s="259"/>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65"/>
      <c r="AI111" s="285"/>
      <c r="AJ111" s="285"/>
      <c r="AK111" s="285"/>
      <c r="AL111" s="285"/>
      <c r="AM111" s="285"/>
      <c r="AN111" s="285"/>
      <c r="AO111" s="285"/>
    </row>
    <row r="112" spans="1:41" s="268" customFormat="1" x14ac:dyDescent="0.35">
      <c r="A112" s="350"/>
      <c r="B112" s="304"/>
      <c r="C112" s="307"/>
      <c r="D112" s="296"/>
      <c r="E112" s="307"/>
      <c r="F112" s="304"/>
      <c r="G112" s="307"/>
      <c r="H112" s="296"/>
      <c r="I112" s="307"/>
      <c r="J112" s="304"/>
      <c r="K112" s="307"/>
      <c r="L112" s="296"/>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65">
        <f t="shared" si="11"/>
        <v>0</v>
      </c>
      <c r="AI112" s="285"/>
      <c r="AJ112" s="285"/>
      <c r="AK112" s="285"/>
      <c r="AL112" s="285"/>
      <c r="AM112" s="285"/>
      <c r="AN112" s="285"/>
      <c r="AO112" s="285"/>
    </row>
    <row r="113" spans="1:41" s="268" customFormat="1" x14ac:dyDescent="0.35">
      <c r="A113" s="350"/>
      <c r="B113" s="304"/>
      <c r="C113" s="307"/>
      <c r="D113" s="296"/>
      <c r="E113" s="307"/>
      <c r="F113" s="304"/>
      <c r="G113" s="307"/>
      <c r="H113" s="296"/>
      <c r="I113" s="307"/>
      <c r="J113" s="304"/>
      <c r="K113" s="307"/>
      <c r="L113" s="296"/>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65">
        <f t="shared" si="11"/>
        <v>0</v>
      </c>
      <c r="AI113" s="285"/>
      <c r="AJ113" s="285"/>
      <c r="AK113" s="285"/>
      <c r="AL113" s="285"/>
      <c r="AM113" s="285"/>
      <c r="AN113" s="285"/>
      <c r="AO113" s="285"/>
    </row>
    <row r="114" spans="1:41" s="268" customFormat="1" x14ac:dyDescent="0.35">
      <c r="A114" s="350"/>
      <c r="B114" s="304"/>
      <c r="C114" s="307"/>
      <c r="D114" s="296"/>
      <c r="E114" s="307"/>
      <c r="F114" s="304"/>
      <c r="G114" s="307"/>
      <c r="H114" s="296"/>
      <c r="I114" s="307"/>
      <c r="J114" s="304"/>
      <c r="K114" s="307"/>
      <c r="L114" s="296"/>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65">
        <f t="shared" si="11"/>
        <v>0</v>
      </c>
      <c r="AI114" s="285"/>
      <c r="AJ114" s="285"/>
      <c r="AK114" s="285"/>
      <c r="AL114" s="285"/>
      <c r="AM114" s="285"/>
      <c r="AN114" s="285"/>
      <c r="AO114" s="285"/>
    </row>
    <row r="115" spans="1:41" s="268" customFormat="1" x14ac:dyDescent="0.35">
      <c r="A115" s="350"/>
      <c r="B115" s="304"/>
      <c r="C115" s="307"/>
      <c r="D115" s="296"/>
      <c r="E115" s="307"/>
      <c r="F115" s="304"/>
      <c r="G115" s="307"/>
      <c r="H115" s="296"/>
      <c r="I115" s="307"/>
      <c r="J115" s="304"/>
      <c r="K115" s="307"/>
      <c r="L115" s="296"/>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65">
        <f t="shared" si="11"/>
        <v>0</v>
      </c>
      <c r="AI115" s="285"/>
      <c r="AJ115" s="285"/>
      <c r="AK115" s="285"/>
      <c r="AL115" s="285"/>
      <c r="AM115" s="285"/>
      <c r="AN115" s="285"/>
      <c r="AO115" s="285"/>
    </row>
    <row r="116" spans="1:41" s="268" customFormat="1" x14ac:dyDescent="0.35">
      <c r="A116" s="350"/>
      <c r="B116" s="304"/>
      <c r="C116" s="307"/>
      <c r="D116" s="296"/>
      <c r="E116" s="307"/>
      <c r="F116" s="304"/>
      <c r="G116" s="307"/>
      <c r="H116" s="296"/>
      <c r="I116" s="307"/>
      <c r="J116" s="304"/>
      <c r="K116" s="307"/>
      <c r="L116" s="296"/>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65">
        <f t="shared" si="11"/>
        <v>0</v>
      </c>
      <c r="AI116" s="285"/>
      <c r="AJ116" s="285"/>
      <c r="AK116" s="285"/>
      <c r="AL116" s="285"/>
      <c r="AM116" s="285"/>
      <c r="AN116" s="285"/>
      <c r="AO116" s="285"/>
    </row>
    <row r="117" spans="1:41" s="267" customFormat="1" x14ac:dyDescent="0.35">
      <c r="A117" s="353"/>
      <c r="B117" s="357"/>
      <c r="C117" s="358"/>
      <c r="D117" s="359"/>
      <c r="E117" s="358"/>
      <c r="F117" s="357"/>
      <c r="G117" s="358"/>
      <c r="H117" s="359"/>
      <c r="I117" s="358"/>
      <c r="J117" s="357"/>
      <c r="K117" s="358"/>
      <c r="L117" s="359"/>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5"/>
      <c r="AI117" s="266"/>
      <c r="AJ117" s="266"/>
      <c r="AK117" s="266"/>
      <c r="AL117" s="266"/>
      <c r="AM117" s="266"/>
      <c r="AN117" s="266"/>
      <c r="AO117" s="266"/>
    </row>
    <row r="118" spans="1:41" s="267" customFormat="1" x14ac:dyDescent="0.35">
      <c r="A118" s="346" t="s">
        <v>81</v>
      </c>
      <c r="B118" s="300"/>
      <c r="C118" s="301"/>
      <c r="D118" s="360">
        <f>SUM(D96:D117)</f>
        <v>0</v>
      </c>
      <c r="E118" s="361"/>
      <c r="F118" s="362"/>
      <c r="G118" s="361"/>
      <c r="H118" s="360">
        <f>SUM(H96:H117)</f>
        <v>0</v>
      </c>
      <c r="I118" s="361"/>
      <c r="J118" s="362"/>
      <c r="K118" s="361"/>
      <c r="L118" s="360">
        <f>SUM(L96:L117)</f>
        <v>0</v>
      </c>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3">
        <f>SUM(AH96:AH116)</f>
        <v>0</v>
      </c>
      <c r="AI118" s="266"/>
      <c r="AJ118" s="266"/>
      <c r="AK118" s="266"/>
      <c r="AL118" s="266"/>
      <c r="AM118" s="266"/>
      <c r="AN118" s="266"/>
      <c r="AO118" s="266"/>
    </row>
    <row r="119" spans="1:41" s="268" customFormat="1" x14ac:dyDescent="0.35">
      <c r="A119" s="343"/>
      <c r="B119" s="297"/>
      <c r="C119" s="312"/>
      <c r="D119" s="259"/>
      <c r="E119" s="312"/>
      <c r="F119" s="297"/>
      <c r="G119" s="312"/>
      <c r="H119" s="259"/>
      <c r="I119" s="312"/>
      <c r="J119" s="297"/>
      <c r="K119" s="312"/>
      <c r="L119" s="259"/>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45"/>
      <c r="AI119" s="285"/>
      <c r="AJ119" s="285"/>
      <c r="AK119" s="285"/>
      <c r="AL119" s="285"/>
      <c r="AM119" s="285"/>
      <c r="AN119" s="285"/>
      <c r="AO119" s="285"/>
    </row>
    <row r="120" spans="1:41" s="268" customFormat="1" x14ac:dyDescent="0.35">
      <c r="A120" s="346" t="s">
        <v>9</v>
      </c>
      <c r="B120" s="316"/>
      <c r="C120" s="284"/>
      <c r="D120" s="259">
        <f>+D118*B120</f>
        <v>0</v>
      </c>
      <c r="E120" s="284"/>
      <c r="F120" s="316"/>
      <c r="G120" s="284"/>
      <c r="H120" s="259">
        <f>+H118*F120</f>
        <v>0</v>
      </c>
      <c r="I120" s="284"/>
      <c r="J120" s="316"/>
      <c r="K120" s="284"/>
      <c r="L120" s="259">
        <f>+L118*J120</f>
        <v>0</v>
      </c>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94">
        <f>SUM(L120,H120,D120)</f>
        <v>0</v>
      </c>
      <c r="AI120" s="285"/>
      <c r="AJ120" s="285"/>
      <c r="AK120" s="285"/>
      <c r="AL120" s="285"/>
      <c r="AM120" s="285"/>
      <c r="AN120" s="285"/>
      <c r="AO120" s="285"/>
    </row>
    <row r="121" spans="1:41" s="268" customFormat="1" x14ac:dyDescent="0.35">
      <c r="A121" s="343"/>
      <c r="B121" s="287"/>
      <c r="C121" s="284"/>
      <c r="D121" s="262"/>
      <c r="E121" s="284"/>
      <c r="F121" s="287"/>
      <c r="G121" s="284"/>
      <c r="H121" s="262"/>
      <c r="I121" s="284"/>
      <c r="J121" s="287"/>
      <c r="K121" s="284"/>
      <c r="L121" s="262"/>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94"/>
      <c r="AI121" s="285"/>
      <c r="AJ121" s="285"/>
      <c r="AK121" s="285"/>
      <c r="AL121" s="285"/>
      <c r="AM121" s="285"/>
      <c r="AN121" s="285"/>
      <c r="AO121" s="285"/>
    </row>
    <row r="122" spans="1:41" s="268" customFormat="1" x14ac:dyDescent="0.35">
      <c r="A122" s="411" t="s">
        <v>72</v>
      </c>
      <c r="B122" s="402"/>
      <c r="C122" s="403"/>
      <c r="D122" s="412">
        <f>SUM(D118:D120)</f>
        <v>0</v>
      </c>
      <c r="E122" s="413"/>
      <c r="F122" s="414"/>
      <c r="G122" s="413"/>
      <c r="H122" s="412">
        <f>SUM(H118:H120)</f>
        <v>0</v>
      </c>
      <c r="I122" s="413"/>
      <c r="J122" s="414"/>
      <c r="K122" s="413"/>
      <c r="L122" s="412">
        <f>SUM(L118:L120)</f>
        <v>0</v>
      </c>
      <c r="M122" s="413"/>
      <c r="N122" s="413"/>
      <c r="O122" s="413"/>
      <c r="P122" s="413"/>
      <c r="Q122" s="413"/>
      <c r="R122" s="413"/>
      <c r="S122" s="413"/>
      <c r="T122" s="413"/>
      <c r="U122" s="413"/>
      <c r="V122" s="413"/>
      <c r="W122" s="413"/>
      <c r="X122" s="413"/>
      <c r="Y122" s="413"/>
      <c r="Z122" s="413"/>
      <c r="AA122" s="413"/>
      <c r="AB122" s="413"/>
      <c r="AC122" s="413"/>
      <c r="AD122" s="413"/>
      <c r="AE122" s="413"/>
      <c r="AF122" s="413"/>
      <c r="AG122" s="413"/>
      <c r="AH122" s="405">
        <f>SUM(AH118:AH120)</f>
        <v>0</v>
      </c>
      <c r="AI122" s="285"/>
      <c r="AJ122" s="285"/>
      <c r="AK122" s="285"/>
      <c r="AL122" s="285"/>
      <c r="AM122" s="285"/>
      <c r="AN122" s="285"/>
      <c r="AO122" s="285"/>
    </row>
    <row r="123" spans="1:41" s="268" customFormat="1" x14ac:dyDescent="0.35">
      <c r="A123" s="346"/>
      <c r="B123" s="330"/>
      <c r="C123" s="264"/>
      <c r="D123" s="364"/>
      <c r="E123" s="365"/>
      <c r="F123" s="366"/>
      <c r="G123" s="365"/>
      <c r="H123" s="364"/>
      <c r="I123" s="365"/>
      <c r="J123" s="366"/>
      <c r="K123" s="365"/>
      <c r="L123" s="364"/>
      <c r="M123" s="365"/>
      <c r="N123" s="365"/>
      <c r="O123" s="365"/>
      <c r="P123" s="365"/>
      <c r="Q123" s="365"/>
      <c r="R123" s="365"/>
      <c r="S123" s="365"/>
      <c r="T123" s="365"/>
      <c r="U123" s="365"/>
      <c r="V123" s="365"/>
      <c r="W123" s="365"/>
      <c r="X123" s="365"/>
      <c r="Y123" s="365"/>
      <c r="Z123" s="365"/>
      <c r="AA123" s="365"/>
      <c r="AB123" s="365"/>
      <c r="AC123" s="365"/>
      <c r="AD123" s="365"/>
      <c r="AE123" s="365"/>
      <c r="AF123" s="365"/>
      <c r="AG123" s="365"/>
      <c r="AH123" s="332"/>
      <c r="AI123" s="285"/>
      <c r="AJ123" s="285"/>
      <c r="AK123" s="285"/>
      <c r="AL123" s="285"/>
      <c r="AM123" s="285"/>
      <c r="AN123" s="285"/>
      <c r="AO123" s="285"/>
    </row>
    <row r="124" spans="1:41" s="268" customFormat="1" x14ac:dyDescent="0.35">
      <c r="A124" s="346" t="s">
        <v>74</v>
      </c>
      <c r="B124" s="330"/>
      <c r="C124" s="264"/>
      <c r="D124" s="364"/>
      <c r="E124" s="365"/>
      <c r="F124" s="366"/>
      <c r="G124" s="365"/>
      <c r="H124" s="364"/>
      <c r="I124" s="365"/>
      <c r="J124" s="366"/>
      <c r="K124" s="365"/>
      <c r="L124" s="364"/>
      <c r="M124" s="365"/>
      <c r="N124" s="365"/>
      <c r="O124" s="365"/>
      <c r="P124" s="365"/>
      <c r="Q124" s="365"/>
      <c r="R124" s="365"/>
      <c r="S124" s="365"/>
      <c r="T124" s="365"/>
      <c r="U124" s="365"/>
      <c r="V124" s="365"/>
      <c r="W124" s="365"/>
      <c r="X124" s="365"/>
      <c r="Y124" s="365"/>
      <c r="Z124" s="365"/>
      <c r="AA124" s="365"/>
      <c r="AB124" s="365"/>
      <c r="AC124" s="365"/>
      <c r="AD124" s="365"/>
      <c r="AE124" s="365"/>
      <c r="AF124" s="365"/>
      <c r="AG124" s="365"/>
      <c r="AH124" s="332"/>
      <c r="AI124" s="285"/>
      <c r="AJ124" s="285"/>
      <c r="AK124" s="285"/>
      <c r="AL124" s="285"/>
      <c r="AM124" s="285"/>
      <c r="AN124" s="285"/>
      <c r="AO124" s="285"/>
    </row>
    <row r="125" spans="1:41" s="268" customFormat="1" x14ac:dyDescent="0.35">
      <c r="A125" s="346" t="s">
        <v>105</v>
      </c>
      <c r="B125" s="330"/>
      <c r="C125" s="264"/>
      <c r="D125" s="364"/>
      <c r="E125" s="365"/>
      <c r="F125" s="366"/>
      <c r="G125" s="365"/>
      <c r="H125" s="364"/>
      <c r="I125" s="365"/>
      <c r="J125" s="366"/>
      <c r="K125" s="365"/>
      <c r="L125" s="364"/>
      <c r="M125" s="365"/>
      <c r="N125" s="365"/>
      <c r="O125" s="365"/>
      <c r="P125" s="365"/>
      <c r="Q125" s="365"/>
      <c r="R125" s="365"/>
      <c r="S125" s="365"/>
      <c r="T125" s="365"/>
      <c r="U125" s="365"/>
      <c r="V125" s="365"/>
      <c r="W125" s="365"/>
      <c r="X125" s="365"/>
      <c r="Y125" s="365"/>
      <c r="Z125" s="365"/>
      <c r="AA125" s="365"/>
      <c r="AB125" s="365"/>
      <c r="AC125" s="365"/>
      <c r="AD125" s="365"/>
      <c r="AE125" s="365"/>
      <c r="AF125" s="365"/>
      <c r="AG125" s="365"/>
      <c r="AH125" s="332"/>
      <c r="AI125" s="285"/>
      <c r="AJ125" s="285"/>
      <c r="AK125" s="285"/>
      <c r="AL125" s="285"/>
      <c r="AM125" s="285"/>
      <c r="AN125" s="285"/>
      <c r="AO125" s="285"/>
    </row>
    <row r="126" spans="1:41" s="268" customFormat="1" x14ac:dyDescent="0.35">
      <c r="A126" s="353" t="s">
        <v>101</v>
      </c>
      <c r="B126" s="330"/>
      <c r="C126" s="264"/>
      <c r="D126" s="367"/>
      <c r="E126" s="365"/>
      <c r="F126" s="366"/>
      <c r="G126" s="365"/>
      <c r="H126" s="367"/>
      <c r="I126" s="365"/>
      <c r="J126" s="366"/>
      <c r="K126" s="365"/>
      <c r="L126" s="367"/>
      <c r="M126" s="365"/>
      <c r="N126" s="365"/>
      <c r="O126" s="365"/>
      <c r="P126" s="365"/>
      <c r="Q126" s="365"/>
      <c r="R126" s="365"/>
      <c r="S126" s="365"/>
      <c r="T126" s="365"/>
      <c r="U126" s="365"/>
      <c r="V126" s="365"/>
      <c r="W126" s="365"/>
      <c r="X126" s="365"/>
      <c r="Y126" s="365"/>
      <c r="Z126" s="365"/>
      <c r="AA126" s="365"/>
      <c r="AB126" s="365"/>
      <c r="AC126" s="365"/>
      <c r="AD126" s="365"/>
      <c r="AE126" s="365"/>
      <c r="AF126" s="365"/>
      <c r="AG126" s="365"/>
      <c r="AH126" s="332">
        <f t="shared" ref="AH126:AH128" si="12">D126+H126+L126</f>
        <v>0</v>
      </c>
      <c r="AI126" s="285"/>
      <c r="AJ126" s="285"/>
      <c r="AK126" s="285"/>
      <c r="AL126" s="285"/>
      <c r="AM126" s="285"/>
      <c r="AN126" s="285"/>
      <c r="AO126" s="285"/>
    </row>
    <row r="127" spans="1:41" s="268" customFormat="1" x14ac:dyDescent="0.35">
      <c r="A127" s="353" t="s">
        <v>98</v>
      </c>
      <c r="B127" s="330"/>
      <c r="C127" s="264"/>
      <c r="D127" s="367"/>
      <c r="E127" s="365"/>
      <c r="F127" s="366"/>
      <c r="G127" s="365"/>
      <c r="H127" s="367"/>
      <c r="I127" s="365"/>
      <c r="J127" s="366"/>
      <c r="K127" s="365"/>
      <c r="L127" s="367"/>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32">
        <f t="shared" si="12"/>
        <v>0</v>
      </c>
      <c r="AI127" s="285"/>
      <c r="AJ127" s="285"/>
      <c r="AK127" s="285"/>
      <c r="AL127" s="285"/>
      <c r="AM127" s="285"/>
      <c r="AN127" s="285"/>
      <c r="AO127" s="285"/>
    </row>
    <row r="128" spans="1:41" s="268" customFormat="1" x14ac:dyDescent="0.35">
      <c r="A128" s="353" t="s">
        <v>99</v>
      </c>
      <c r="B128" s="330"/>
      <c r="C128" s="264"/>
      <c r="D128" s="367"/>
      <c r="E128" s="365"/>
      <c r="F128" s="366"/>
      <c r="G128" s="365"/>
      <c r="H128" s="367"/>
      <c r="I128" s="365"/>
      <c r="J128" s="366"/>
      <c r="K128" s="365"/>
      <c r="L128" s="367"/>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32">
        <f t="shared" si="12"/>
        <v>0</v>
      </c>
      <c r="AI128" s="285"/>
      <c r="AJ128" s="285"/>
      <c r="AK128" s="285"/>
      <c r="AL128" s="285"/>
      <c r="AM128" s="285"/>
      <c r="AN128" s="285"/>
      <c r="AO128" s="285"/>
    </row>
    <row r="129" spans="1:41" s="268" customFormat="1" x14ac:dyDescent="0.35">
      <c r="A129" s="346" t="s">
        <v>106</v>
      </c>
      <c r="B129" s="330"/>
      <c r="C129" s="264"/>
      <c r="D129" s="364">
        <f>D126+D127+D128</f>
        <v>0</v>
      </c>
      <c r="E129" s="365"/>
      <c r="F129" s="366"/>
      <c r="G129" s="365"/>
      <c r="H129" s="364">
        <f>H126+H127+H128</f>
        <v>0</v>
      </c>
      <c r="I129" s="365"/>
      <c r="J129" s="366"/>
      <c r="K129" s="365"/>
      <c r="L129" s="364">
        <f>L126+L127+L128</f>
        <v>0</v>
      </c>
      <c r="M129" s="365"/>
      <c r="N129" s="365"/>
      <c r="O129" s="365"/>
      <c r="P129" s="365"/>
      <c r="Q129" s="365"/>
      <c r="R129" s="365"/>
      <c r="S129" s="365"/>
      <c r="T129" s="365"/>
      <c r="U129" s="365"/>
      <c r="V129" s="365"/>
      <c r="W129" s="365"/>
      <c r="X129" s="365"/>
      <c r="Y129" s="365"/>
      <c r="Z129" s="365"/>
      <c r="AA129" s="365"/>
      <c r="AB129" s="365"/>
      <c r="AC129" s="365"/>
      <c r="AD129" s="365"/>
      <c r="AE129" s="365"/>
      <c r="AF129" s="365"/>
      <c r="AG129" s="365"/>
      <c r="AH129" s="332">
        <f>D129+H129+L129</f>
        <v>0</v>
      </c>
      <c r="AI129" s="285"/>
      <c r="AJ129" s="285"/>
      <c r="AK129" s="285"/>
      <c r="AL129" s="285"/>
      <c r="AM129" s="285"/>
      <c r="AN129" s="285"/>
      <c r="AO129" s="285"/>
    </row>
    <row r="130" spans="1:41" s="268" customFormat="1" x14ac:dyDescent="0.35">
      <c r="A130" s="346" t="s">
        <v>107</v>
      </c>
      <c r="B130" s="330"/>
      <c r="C130" s="264"/>
      <c r="D130" s="364">
        <f>D122-D129</f>
        <v>0</v>
      </c>
      <c r="E130" s="365"/>
      <c r="F130" s="366"/>
      <c r="G130" s="365"/>
      <c r="H130" s="364">
        <f>H122-H129</f>
        <v>0</v>
      </c>
      <c r="I130" s="365"/>
      <c r="J130" s="366"/>
      <c r="K130" s="365"/>
      <c r="L130" s="364">
        <f>L122-L129</f>
        <v>0</v>
      </c>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32">
        <f>D130+H130+L130</f>
        <v>0</v>
      </c>
      <c r="AI130" s="285"/>
      <c r="AJ130" s="285"/>
      <c r="AK130" s="285"/>
      <c r="AL130" s="285"/>
      <c r="AM130" s="285"/>
      <c r="AN130" s="285"/>
      <c r="AO130" s="285"/>
    </row>
    <row r="131" spans="1:41" s="268" customFormat="1" x14ac:dyDescent="0.35">
      <c r="A131" s="368" t="s">
        <v>176</v>
      </c>
      <c r="B131" s="330"/>
      <c r="C131" s="264"/>
      <c r="D131" s="364">
        <f>D130*0.5</f>
        <v>0</v>
      </c>
      <c r="E131" s="365"/>
      <c r="F131" s="366"/>
      <c r="G131" s="365"/>
      <c r="H131" s="364">
        <f>H130*0.5</f>
        <v>0</v>
      </c>
      <c r="I131" s="365"/>
      <c r="J131" s="366"/>
      <c r="K131" s="365"/>
      <c r="L131" s="364">
        <f>L130*0.5</f>
        <v>0</v>
      </c>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32">
        <f>SUM(L131,H131,D131)</f>
        <v>0</v>
      </c>
      <c r="AI131" s="285"/>
      <c r="AJ131" s="285"/>
      <c r="AK131" s="285"/>
      <c r="AL131" s="285"/>
      <c r="AM131" s="285"/>
      <c r="AN131" s="285"/>
      <c r="AO131" s="285"/>
    </row>
    <row r="132" spans="1:41" s="268" customFormat="1" x14ac:dyDescent="0.35">
      <c r="A132" s="368" t="s">
        <v>177</v>
      </c>
      <c r="B132" s="330"/>
      <c r="C132" s="264"/>
      <c r="D132" s="282">
        <f>D122-D131</f>
        <v>0</v>
      </c>
      <c r="E132" s="264"/>
      <c r="F132" s="330"/>
      <c r="G132" s="264"/>
      <c r="H132" s="282">
        <f>+H122-H131</f>
        <v>0</v>
      </c>
      <c r="I132" s="264"/>
      <c r="J132" s="330"/>
      <c r="K132" s="264"/>
      <c r="L132" s="282">
        <f>+L122-L131</f>
        <v>0</v>
      </c>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332">
        <f>SUM(L132,H132,D132)</f>
        <v>0</v>
      </c>
      <c r="AI132" s="285"/>
      <c r="AJ132" s="285"/>
      <c r="AK132" s="285"/>
      <c r="AL132" s="285"/>
      <c r="AM132" s="285"/>
      <c r="AN132" s="285"/>
      <c r="AO132" s="285"/>
    </row>
    <row r="133" spans="1:41" s="268" customFormat="1" ht="16" thickBot="1" x14ac:dyDescent="0.4">
      <c r="A133" s="369"/>
      <c r="B133" s="370"/>
      <c r="C133" s="371"/>
      <c r="D133" s="372"/>
      <c r="E133" s="371"/>
      <c r="F133" s="370"/>
      <c r="G133" s="371"/>
      <c r="H133" s="372"/>
      <c r="I133" s="371"/>
      <c r="J133" s="370"/>
      <c r="K133" s="371"/>
      <c r="L133" s="372"/>
      <c r="M133" s="371"/>
      <c r="N133" s="371"/>
      <c r="O133" s="371"/>
      <c r="P133" s="371"/>
      <c r="Q133" s="371"/>
      <c r="R133" s="371"/>
      <c r="S133" s="371"/>
      <c r="T133" s="371"/>
      <c r="U133" s="371"/>
      <c r="V133" s="371"/>
      <c r="W133" s="371"/>
      <c r="X133" s="371"/>
      <c r="Y133" s="371"/>
      <c r="Z133" s="371"/>
      <c r="AA133" s="371"/>
      <c r="AB133" s="371"/>
      <c r="AC133" s="371"/>
      <c r="AD133" s="371"/>
      <c r="AE133" s="371"/>
      <c r="AF133" s="371"/>
      <c r="AG133" s="371"/>
      <c r="AH133" s="373"/>
      <c r="AI133" s="285"/>
      <c r="AJ133" s="285"/>
      <c r="AK133" s="285"/>
      <c r="AL133" s="285"/>
      <c r="AM133" s="285"/>
      <c r="AN133" s="285"/>
      <c r="AO133" s="285"/>
    </row>
    <row r="134" spans="1:41" s="268" customFormat="1" ht="31" x14ac:dyDescent="0.35">
      <c r="A134" s="415" t="s">
        <v>155</v>
      </c>
      <c r="B134" s="416"/>
      <c r="C134" s="417"/>
      <c r="D134" s="418">
        <f>D122+D77</f>
        <v>0</v>
      </c>
      <c r="E134" s="419"/>
      <c r="F134" s="420"/>
      <c r="G134" s="419"/>
      <c r="H134" s="418">
        <f>+H122+H77</f>
        <v>0</v>
      </c>
      <c r="I134" s="419"/>
      <c r="J134" s="420"/>
      <c r="K134" s="419"/>
      <c r="L134" s="418">
        <f>+L122+L77</f>
        <v>0</v>
      </c>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21">
        <f>+AH122+AH77</f>
        <v>0</v>
      </c>
      <c r="AI134" s="285"/>
      <c r="AJ134" s="285"/>
      <c r="AK134" s="285"/>
      <c r="AL134" s="285"/>
      <c r="AM134" s="285"/>
      <c r="AN134" s="285"/>
      <c r="AO134" s="285"/>
    </row>
    <row r="135" spans="1:41" x14ac:dyDescent="0.35">
      <c r="A135" s="374"/>
      <c r="B135" s="375"/>
      <c r="C135" s="376"/>
      <c r="D135" s="377"/>
      <c r="E135" s="376"/>
      <c r="F135" s="375"/>
      <c r="G135" s="376"/>
      <c r="H135" s="377"/>
      <c r="I135" s="376"/>
      <c r="J135" s="375"/>
      <c r="K135" s="376"/>
      <c r="L135" s="377"/>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8"/>
      <c r="AI135" s="379"/>
      <c r="AJ135" s="379"/>
      <c r="AK135" s="379"/>
      <c r="AL135" s="379"/>
      <c r="AM135" s="379"/>
      <c r="AN135" s="379"/>
      <c r="AO135" s="379"/>
    </row>
    <row r="136" spans="1:41" x14ac:dyDescent="0.35">
      <c r="A136" s="381" t="s">
        <v>156</v>
      </c>
      <c r="B136" s="375"/>
      <c r="C136" s="376"/>
      <c r="D136" s="377"/>
      <c r="E136" s="376"/>
      <c r="F136" s="375"/>
      <c r="G136" s="376"/>
      <c r="H136" s="377"/>
      <c r="I136" s="376"/>
      <c r="J136" s="375"/>
      <c r="K136" s="376"/>
      <c r="L136" s="377"/>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82"/>
      <c r="AI136" s="379"/>
      <c r="AJ136" s="379"/>
      <c r="AK136" s="379"/>
      <c r="AL136" s="379"/>
      <c r="AM136" s="379"/>
      <c r="AN136" s="379"/>
      <c r="AO136" s="379"/>
    </row>
    <row r="137" spans="1:41" x14ac:dyDescent="0.35">
      <c r="A137" s="374" t="s">
        <v>180</v>
      </c>
      <c r="B137" s="375"/>
      <c r="C137" s="376"/>
      <c r="D137" s="377">
        <f>D129+D84</f>
        <v>0</v>
      </c>
      <c r="E137" s="376"/>
      <c r="F137" s="375"/>
      <c r="G137" s="376"/>
      <c r="H137" s="377">
        <f>H129+H84</f>
        <v>0</v>
      </c>
      <c r="I137" s="376"/>
      <c r="J137" s="375"/>
      <c r="K137" s="376"/>
      <c r="L137" s="377">
        <f>L129+L84</f>
        <v>0</v>
      </c>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82">
        <f>D137+H137+L137</f>
        <v>0</v>
      </c>
      <c r="AI137" s="379"/>
      <c r="AJ137" s="379"/>
      <c r="AK137" s="379"/>
      <c r="AL137" s="379"/>
      <c r="AM137" s="379"/>
      <c r="AN137" s="379"/>
      <c r="AO137" s="379"/>
    </row>
    <row r="138" spans="1:41" x14ac:dyDescent="0.35">
      <c r="A138" s="374" t="s">
        <v>176</v>
      </c>
      <c r="B138" s="375"/>
      <c r="C138" s="376"/>
      <c r="D138" s="377">
        <f>+D86+D131</f>
        <v>0</v>
      </c>
      <c r="E138" s="376"/>
      <c r="F138" s="375"/>
      <c r="G138" s="376"/>
      <c r="H138" s="377">
        <f>+H86+H131</f>
        <v>0</v>
      </c>
      <c r="I138" s="376"/>
      <c r="J138" s="375"/>
      <c r="K138" s="376"/>
      <c r="L138" s="377">
        <f>+L86+L131</f>
        <v>0</v>
      </c>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32">
        <f t="shared" ref="AH138:AH139" si="13">SUM(L138,H138,D138)</f>
        <v>0</v>
      </c>
      <c r="AI138" s="379"/>
      <c r="AJ138" s="379"/>
      <c r="AK138" s="379"/>
      <c r="AL138" s="379"/>
      <c r="AM138" s="379"/>
      <c r="AN138" s="379"/>
      <c r="AO138" s="379"/>
    </row>
    <row r="139" spans="1:41" ht="16" thickBot="1" x14ac:dyDescent="0.4">
      <c r="A139" s="383" t="s">
        <v>181</v>
      </c>
      <c r="B139" s="384"/>
      <c r="C139" s="385"/>
      <c r="D139" s="386">
        <f>+D87+D132</f>
        <v>0</v>
      </c>
      <c r="E139" s="385"/>
      <c r="F139" s="384"/>
      <c r="G139" s="385"/>
      <c r="H139" s="386">
        <f>+H87+H132</f>
        <v>0</v>
      </c>
      <c r="I139" s="385"/>
      <c r="J139" s="384"/>
      <c r="K139" s="385"/>
      <c r="L139" s="386">
        <f>+L87+L132</f>
        <v>0</v>
      </c>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24">
        <f t="shared" si="13"/>
        <v>0</v>
      </c>
      <c r="AI139" s="379"/>
      <c r="AJ139" s="379"/>
      <c r="AK139" s="379"/>
      <c r="AL139" s="379"/>
      <c r="AM139" s="379"/>
      <c r="AN139" s="379"/>
      <c r="AO139" s="379"/>
    </row>
    <row r="140" spans="1:41" ht="16" thickBot="1" x14ac:dyDescent="0.4">
      <c r="A140" s="387"/>
      <c r="B140" s="385"/>
      <c r="C140" s="385"/>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385"/>
      <c r="AE140" s="385"/>
      <c r="AF140" s="385"/>
      <c r="AG140" s="385"/>
      <c r="AH140" s="388"/>
      <c r="AI140" s="379"/>
      <c r="AJ140" s="379"/>
      <c r="AK140" s="379"/>
      <c r="AL140" s="379"/>
      <c r="AM140" s="379"/>
      <c r="AN140" s="379"/>
      <c r="AO140" s="379"/>
    </row>
    <row r="141" spans="1:41" x14ac:dyDescent="0.35">
      <c r="A141" s="379"/>
      <c r="B141" s="379"/>
      <c r="C141" s="379"/>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c r="AK141" s="379"/>
      <c r="AL141" s="379"/>
      <c r="AM141" s="379"/>
      <c r="AN141" s="379"/>
      <c r="AO141" s="379"/>
    </row>
    <row r="142" spans="1:41" x14ac:dyDescent="0.35">
      <c r="A142" s="379"/>
      <c r="B142" s="379"/>
      <c r="C142" s="379"/>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9"/>
      <c r="AE142" s="379"/>
      <c r="AF142" s="379"/>
      <c r="AG142" s="379"/>
      <c r="AH142" s="379"/>
      <c r="AI142" s="379"/>
      <c r="AJ142" s="379"/>
      <c r="AK142" s="379"/>
      <c r="AL142" s="379"/>
      <c r="AM142" s="379"/>
      <c r="AN142" s="379"/>
      <c r="AO142" s="379"/>
    </row>
    <row r="143" spans="1:41" x14ac:dyDescent="0.35">
      <c r="A143" s="379"/>
      <c r="B143" s="379"/>
      <c r="C143" s="379"/>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79"/>
      <c r="AD143" s="379"/>
      <c r="AE143" s="379"/>
      <c r="AF143" s="379"/>
      <c r="AG143" s="379"/>
      <c r="AH143" s="379"/>
      <c r="AI143" s="379"/>
      <c r="AJ143" s="379"/>
      <c r="AK143" s="379"/>
      <c r="AL143" s="379"/>
      <c r="AM143" s="379"/>
      <c r="AN143" s="379"/>
      <c r="AO143" s="379"/>
    </row>
    <row r="144" spans="1:41" x14ac:dyDescent="0.35">
      <c r="A144" s="379"/>
      <c r="B144" s="379"/>
      <c r="C144" s="379"/>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79"/>
      <c r="AD144" s="379"/>
      <c r="AE144" s="379"/>
      <c r="AF144" s="379"/>
      <c r="AG144" s="379"/>
      <c r="AH144" s="379"/>
      <c r="AI144" s="379"/>
      <c r="AJ144" s="379"/>
      <c r="AK144" s="379"/>
      <c r="AL144" s="379"/>
      <c r="AM144" s="379"/>
      <c r="AN144" s="379"/>
      <c r="AO144" s="379"/>
    </row>
    <row r="145" spans="1:41" x14ac:dyDescent="0.35">
      <c r="A145" s="379"/>
      <c r="B145" s="379"/>
      <c r="C145" s="379"/>
      <c r="D145" s="379"/>
      <c r="E145" s="379"/>
      <c r="F145" s="379"/>
      <c r="G145" s="379"/>
      <c r="H145" s="379"/>
      <c r="I145" s="379"/>
      <c r="J145" s="379"/>
      <c r="K145" s="379"/>
      <c r="L145" s="379"/>
      <c r="M145" s="379"/>
      <c r="N145" s="379"/>
      <c r="O145" s="379"/>
      <c r="P145" s="379"/>
      <c r="Q145" s="379"/>
      <c r="R145" s="379"/>
      <c r="S145" s="379"/>
      <c r="T145" s="379"/>
      <c r="U145" s="379"/>
      <c r="V145" s="379"/>
      <c r="W145" s="379"/>
      <c r="X145" s="379"/>
      <c r="Y145" s="379"/>
      <c r="Z145" s="379"/>
      <c r="AA145" s="379"/>
      <c r="AB145" s="379"/>
      <c r="AC145" s="379"/>
      <c r="AD145" s="379"/>
      <c r="AE145" s="379"/>
      <c r="AF145" s="379"/>
      <c r="AG145" s="379"/>
      <c r="AH145" s="379"/>
      <c r="AI145" s="379"/>
      <c r="AJ145" s="379"/>
      <c r="AK145" s="379"/>
      <c r="AL145" s="379"/>
      <c r="AM145" s="379"/>
      <c r="AN145" s="379"/>
      <c r="AO145" s="379"/>
    </row>
    <row r="146" spans="1:41" x14ac:dyDescent="0.35">
      <c r="A146" s="379"/>
      <c r="B146" s="379"/>
      <c r="C146" s="379"/>
      <c r="D146" s="379"/>
      <c r="E146" s="379"/>
      <c r="F146" s="379"/>
      <c r="G146" s="379"/>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79"/>
      <c r="AD146" s="379"/>
      <c r="AE146" s="379"/>
      <c r="AF146" s="379"/>
      <c r="AG146" s="379"/>
      <c r="AH146" s="379"/>
      <c r="AI146" s="379"/>
      <c r="AJ146" s="379"/>
      <c r="AK146" s="379"/>
      <c r="AL146" s="379"/>
      <c r="AM146" s="379"/>
      <c r="AN146" s="379"/>
      <c r="AO146" s="379"/>
    </row>
    <row r="147" spans="1:41" x14ac:dyDescent="0.35">
      <c r="A147" s="379"/>
      <c r="B147" s="379"/>
      <c r="C147" s="379"/>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79"/>
      <c r="AE147" s="379"/>
      <c r="AF147" s="379"/>
      <c r="AG147" s="379"/>
      <c r="AH147" s="379"/>
      <c r="AI147" s="379"/>
      <c r="AJ147" s="379"/>
      <c r="AK147" s="379"/>
      <c r="AL147" s="379"/>
      <c r="AM147" s="379"/>
      <c r="AN147" s="379"/>
      <c r="AO147" s="379"/>
    </row>
    <row r="148" spans="1:41" x14ac:dyDescent="0.35">
      <c r="A148" s="379"/>
      <c r="B148" s="379"/>
      <c r="C148" s="379"/>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79"/>
      <c r="AE148" s="379"/>
      <c r="AF148" s="379"/>
      <c r="AG148" s="379"/>
      <c r="AH148" s="379"/>
      <c r="AI148" s="379"/>
      <c r="AJ148" s="379"/>
      <c r="AK148" s="379"/>
      <c r="AL148" s="379"/>
      <c r="AM148" s="379"/>
      <c r="AN148" s="379"/>
      <c r="AO148" s="379"/>
    </row>
    <row r="149" spans="1:41" x14ac:dyDescent="0.35">
      <c r="A149" s="379"/>
      <c r="B149" s="379"/>
      <c r="C149" s="379"/>
      <c r="D149" s="379"/>
      <c r="E149" s="379"/>
      <c r="F149" s="379"/>
      <c r="G149" s="379"/>
      <c r="H149" s="379"/>
      <c r="I149" s="379"/>
      <c r="J149" s="379"/>
      <c r="K149" s="379"/>
      <c r="L149" s="379"/>
      <c r="M149" s="379"/>
      <c r="N149" s="379"/>
      <c r="O149" s="379"/>
      <c r="P149" s="379"/>
      <c r="Q149" s="379"/>
      <c r="R149" s="379"/>
      <c r="S149" s="379"/>
      <c r="T149" s="379"/>
      <c r="U149" s="379"/>
      <c r="V149" s="379"/>
      <c r="W149" s="379"/>
      <c r="X149" s="379"/>
      <c r="Y149" s="379"/>
      <c r="Z149" s="379"/>
      <c r="AA149" s="379"/>
      <c r="AB149" s="379"/>
      <c r="AC149" s="379"/>
      <c r="AD149" s="379"/>
      <c r="AE149" s="379"/>
      <c r="AF149" s="379"/>
      <c r="AG149" s="379"/>
      <c r="AH149" s="379"/>
      <c r="AI149" s="379"/>
      <c r="AJ149" s="379"/>
      <c r="AK149" s="379"/>
      <c r="AL149" s="379"/>
      <c r="AM149" s="379"/>
      <c r="AN149" s="379"/>
      <c r="AO149" s="379"/>
    </row>
    <row r="150" spans="1:41" x14ac:dyDescent="0.35">
      <c r="A150" s="379"/>
      <c r="B150" s="379"/>
      <c r="C150" s="379"/>
      <c r="D150" s="379"/>
      <c r="E150" s="379"/>
      <c r="F150" s="379"/>
      <c r="G150" s="379"/>
      <c r="H150" s="379"/>
      <c r="I150" s="379"/>
      <c r="J150" s="379"/>
      <c r="K150" s="379"/>
      <c r="L150" s="379"/>
      <c r="M150" s="379"/>
      <c r="N150" s="379"/>
      <c r="O150" s="379"/>
      <c r="P150" s="379"/>
      <c r="Q150" s="379"/>
      <c r="R150" s="379"/>
      <c r="S150" s="379"/>
      <c r="T150" s="379"/>
      <c r="U150" s="379"/>
      <c r="V150" s="379"/>
      <c r="W150" s="379"/>
      <c r="X150" s="379"/>
      <c r="Y150" s="379"/>
      <c r="Z150" s="379"/>
      <c r="AA150" s="379"/>
      <c r="AB150" s="379"/>
      <c r="AC150" s="379"/>
      <c r="AD150" s="379"/>
      <c r="AE150" s="379"/>
      <c r="AF150" s="379"/>
      <c r="AG150" s="379"/>
      <c r="AH150" s="379"/>
      <c r="AI150" s="379"/>
      <c r="AJ150" s="379"/>
      <c r="AK150" s="379"/>
      <c r="AL150" s="379"/>
      <c r="AM150" s="379"/>
      <c r="AN150" s="379"/>
      <c r="AO150" s="379"/>
    </row>
    <row r="151" spans="1:41" x14ac:dyDescent="0.35">
      <c r="A151" s="379"/>
      <c r="B151" s="379"/>
      <c r="C151" s="379"/>
      <c r="D151" s="379"/>
      <c r="E151" s="379"/>
      <c r="F151" s="379"/>
      <c r="G151" s="379"/>
      <c r="H151" s="379"/>
      <c r="I151" s="379"/>
      <c r="J151" s="379"/>
      <c r="K151" s="379"/>
      <c r="L151" s="379"/>
      <c r="M151" s="379"/>
      <c r="N151" s="379"/>
      <c r="O151" s="379"/>
      <c r="P151" s="379"/>
      <c r="Q151" s="379"/>
      <c r="R151" s="379"/>
      <c r="S151" s="379"/>
      <c r="T151" s="379"/>
      <c r="U151" s="379"/>
      <c r="V151" s="379"/>
      <c r="W151" s="379"/>
      <c r="X151" s="379"/>
      <c r="Y151" s="379"/>
      <c r="Z151" s="379"/>
      <c r="AA151" s="379"/>
      <c r="AB151" s="379"/>
      <c r="AC151" s="379"/>
      <c r="AD151" s="379"/>
      <c r="AE151" s="379"/>
      <c r="AF151" s="379"/>
      <c r="AG151" s="379"/>
      <c r="AH151" s="379"/>
      <c r="AI151" s="379"/>
      <c r="AJ151" s="379"/>
      <c r="AK151" s="379"/>
      <c r="AL151" s="379"/>
      <c r="AM151" s="379"/>
      <c r="AN151" s="379"/>
      <c r="AO151" s="379"/>
    </row>
    <row r="152" spans="1:41" x14ac:dyDescent="0.35">
      <c r="A152" s="379"/>
      <c r="B152" s="379"/>
      <c r="C152" s="379"/>
      <c r="D152" s="379"/>
      <c r="E152" s="379"/>
      <c r="F152" s="379"/>
      <c r="G152" s="379"/>
      <c r="H152" s="379"/>
      <c r="I152" s="379"/>
      <c r="J152" s="379"/>
      <c r="K152" s="379"/>
      <c r="L152" s="379"/>
      <c r="M152" s="379"/>
      <c r="N152" s="379"/>
      <c r="O152" s="379"/>
      <c r="P152" s="379"/>
      <c r="Q152" s="379"/>
      <c r="R152" s="379"/>
      <c r="S152" s="379"/>
      <c r="T152" s="379"/>
      <c r="U152" s="379"/>
      <c r="V152" s="379"/>
      <c r="W152" s="379"/>
      <c r="X152" s="379"/>
      <c r="Y152" s="379"/>
      <c r="Z152" s="379"/>
      <c r="AA152" s="379"/>
      <c r="AB152" s="379"/>
      <c r="AC152" s="379"/>
      <c r="AD152" s="379"/>
      <c r="AE152" s="379"/>
      <c r="AF152" s="379"/>
      <c r="AG152" s="379"/>
      <c r="AH152" s="379"/>
      <c r="AI152" s="379"/>
      <c r="AJ152" s="379"/>
      <c r="AK152" s="379"/>
      <c r="AL152" s="379"/>
      <c r="AM152" s="379"/>
      <c r="AN152" s="379"/>
      <c r="AO152" s="379"/>
    </row>
    <row r="153" spans="1:41" x14ac:dyDescent="0.35">
      <c r="A153" s="379"/>
      <c r="B153" s="379"/>
      <c r="C153" s="379"/>
      <c r="D153" s="379"/>
      <c r="E153" s="379"/>
      <c r="F153" s="379"/>
      <c r="G153" s="379"/>
      <c r="H153" s="379"/>
      <c r="I153" s="379"/>
      <c r="J153" s="379"/>
      <c r="K153" s="379"/>
      <c r="L153" s="379"/>
      <c r="M153" s="379"/>
      <c r="N153" s="379"/>
      <c r="O153" s="379"/>
      <c r="P153" s="379"/>
      <c r="Q153" s="379"/>
      <c r="R153" s="379"/>
      <c r="S153" s="379"/>
      <c r="T153" s="379"/>
      <c r="U153" s="379"/>
      <c r="V153" s="379"/>
      <c r="W153" s="379"/>
      <c r="X153" s="379"/>
      <c r="Y153" s="379"/>
      <c r="Z153" s="379"/>
      <c r="AA153" s="379"/>
      <c r="AB153" s="379"/>
      <c r="AC153" s="379"/>
      <c r="AD153" s="379"/>
      <c r="AE153" s="379"/>
      <c r="AF153" s="379"/>
      <c r="AG153" s="379"/>
      <c r="AH153" s="379"/>
      <c r="AI153" s="379"/>
      <c r="AJ153" s="379"/>
      <c r="AK153" s="379"/>
      <c r="AL153" s="379"/>
      <c r="AM153" s="379"/>
      <c r="AN153" s="379"/>
      <c r="AO153" s="379"/>
    </row>
    <row r="154" spans="1:41" x14ac:dyDescent="0.35">
      <c r="A154" s="379"/>
      <c r="B154" s="379"/>
      <c r="C154" s="379"/>
      <c r="D154" s="379"/>
      <c r="E154" s="379"/>
      <c r="F154" s="379"/>
      <c r="G154" s="379"/>
      <c r="H154" s="379"/>
      <c r="I154" s="379"/>
      <c r="J154" s="379"/>
      <c r="K154" s="379"/>
      <c r="L154" s="379"/>
      <c r="M154" s="379"/>
      <c r="N154" s="379"/>
      <c r="O154" s="379"/>
      <c r="P154" s="379"/>
      <c r="Q154" s="379"/>
      <c r="R154" s="379"/>
      <c r="S154" s="379"/>
      <c r="T154" s="379"/>
      <c r="U154" s="379"/>
      <c r="V154" s="379"/>
      <c r="W154" s="379"/>
      <c r="X154" s="379"/>
      <c r="Y154" s="379"/>
      <c r="Z154" s="379"/>
      <c r="AA154" s="379"/>
      <c r="AB154" s="379"/>
      <c r="AC154" s="379"/>
      <c r="AD154" s="379"/>
      <c r="AE154" s="379"/>
      <c r="AF154" s="379"/>
      <c r="AG154" s="379"/>
      <c r="AH154" s="379"/>
      <c r="AI154" s="379"/>
      <c r="AJ154" s="379"/>
      <c r="AK154" s="379"/>
      <c r="AL154" s="379"/>
      <c r="AM154" s="379"/>
      <c r="AN154" s="379"/>
      <c r="AO154" s="379"/>
    </row>
    <row r="155" spans="1:41" x14ac:dyDescent="0.35">
      <c r="A155" s="379"/>
      <c r="B155" s="379"/>
      <c r="C155" s="379"/>
      <c r="D155" s="379"/>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79"/>
      <c r="AC155" s="379"/>
      <c r="AD155" s="379"/>
      <c r="AE155" s="379"/>
      <c r="AF155" s="379"/>
      <c r="AG155" s="379"/>
      <c r="AH155" s="379"/>
      <c r="AI155" s="379"/>
      <c r="AJ155" s="379"/>
      <c r="AK155" s="379"/>
      <c r="AL155" s="379"/>
      <c r="AM155" s="379"/>
      <c r="AN155" s="379"/>
      <c r="AO155" s="379"/>
    </row>
    <row r="156" spans="1:41" x14ac:dyDescent="0.35">
      <c r="A156" s="379"/>
      <c r="B156" s="379"/>
      <c r="C156" s="379"/>
      <c r="D156" s="379"/>
      <c r="E156" s="379"/>
      <c r="F156" s="379"/>
      <c r="G156" s="379"/>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c r="AM156" s="379"/>
      <c r="AN156" s="379"/>
      <c r="AO156" s="379"/>
    </row>
    <row r="157" spans="1:41" x14ac:dyDescent="0.35">
      <c r="A157" s="379"/>
      <c r="B157" s="379"/>
      <c r="C157" s="379"/>
      <c r="D157" s="379"/>
      <c r="E157" s="379"/>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c r="AM157" s="379"/>
      <c r="AN157" s="379"/>
      <c r="AO157" s="379"/>
    </row>
    <row r="158" spans="1:41" x14ac:dyDescent="0.35">
      <c r="A158" s="379"/>
      <c r="B158" s="379"/>
      <c r="C158" s="379"/>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c r="AK158" s="379"/>
      <c r="AL158" s="379"/>
      <c r="AM158" s="379"/>
      <c r="AN158" s="379"/>
      <c r="AO158" s="379"/>
    </row>
    <row r="159" spans="1:41" x14ac:dyDescent="0.35">
      <c r="A159" s="379"/>
      <c r="B159" s="379"/>
      <c r="C159" s="379"/>
      <c r="D159" s="379"/>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379"/>
      <c r="AG159" s="379"/>
      <c r="AH159" s="379"/>
      <c r="AI159" s="379"/>
      <c r="AJ159" s="379"/>
      <c r="AK159" s="379"/>
      <c r="AL159" s="379"/>
      <c r="AM159" s="379"/>
      <c r="AN159" s="379"/>
      <c r="AO159" s="379"/>
    </row>
    <row r="160" spans="1:41" x14ac:dyDescent="0.35">
      <c r="A160" s="379"/>
      <c r="B160" s="379"/>
      <c r="C160" s="379"/>
      <c r="D160" s="379"/>
      <c r="E160" s="379"/>
      <c r="F160" s="379"/>
      <c r="G160" s="379"/>
      <c r="H160" s="379"/>
      <c r="I160" s="379"/>
      <c r="J160" s="379"/>
      <c r="K160" s="379"/>
      <c r="L160" s="379"/>
      <c r="M160" s="379"/>
      <c r="N160" s="379"/>
      <c r="O160" s="379"/>
      <c r="P160" s="379"/>
      <c r="Q160" s="379"/>
      <c r="R160" s="379"/>
      <c r="S160" s="379"/>
      <c r="T160" s="379"/>
      <c r="U160" s="379"/>
      <c r="V160" s="379"/>
      <c r="W160" s="379"/>
      <c r="X160" s="379"/>
      <c r="Y160" s="379"/>
      <c r="Z160" s="379"/>
      <c r="AA160" s="379"/>
      <c r="AB160" s="379"/>
      <c r="AC160" s="379"/>
      <c r="AD160" s="379"/>
      <c r="AE160" s="379"/>
      <c r="AF160" s="379"/>
      <c r="AG160" s="379"/>
      <c r="AH160" s="379"/>
      <c r="AI160" s="379"/>
      <c r="AJ160" s="379"/>
      <c r="AK160" s="379"/>
      <c r="AL160" s="379"/>
      <c r="AM160" s="379"/>
      <c r="AN160" s="379"/>
      <c r="AO160" s="379"/>
    </row>
    <row r="161" spans="1:41" x14ac:dyDescent="0.35">
      <c r="A161" s="379"/>
      <c r="B161" s="379"/>
      <c r="C161" s="379"/>
      <c r="D161" s="379"/>
      <c r="E161" s="379"/>
      <c r="F161" s="379"/>
      <c r="G161" s="379"/>
      <c r="H161" s="379"/>
      <c r="I161" s="379"/>
      <c r="J161" s="379"/>
      <c r="K161" s="379"/>
      <c r="L161" s="379"/>
      <c r="M161" s="379"/>
      <c r="N161" s="379"/>
      <c r="O161" s="379"/>
      <c r="P161" s="379"/>
      <c r="Q161" s="379"/>
      <c r="R161" s="379"/>
      <c r="S161" s="379"/>
      <c r="T161" s="379"/>
      <c r="U161" s="379"/>
      <c r="V161" s="379"/>
      <c r="W161" s="379"/>
      <c r="X161" s="379"/>
      <c r="Y161" s="379"/>
      <c r="Z161" s="379"/>
      <c r="AA161" s="379"/>
      <c r="AB161" s="379"/>
      <c r="AC161" s="379"/>
      <c r="AD161" s="379"/>
      <c r="AE161" s="379"/>
      <c r="AF161" s="379"/>
      <c r="AG161" s="379"/>
      <c r="AH161" s="379"/>
      <c r="AI161" s="379"/>
      <c r="AJ161" s="379"/>
      <c r="AK161" s="379"/>
      <c r="AL161" s="379"/>
      <c r="AM161" s="379"/>
      <c r="AN161" s="379"/>
      <c r="AO161" s="379"/>
    </row>
    <row r="162" spans="1:41" x14ac:dyDescent="0.35">
      <c r="A162" s="379"/>
      <c r="B162" s="379"/>
      <c r="C162" s="379"/>
      <c r="D162" s="379"/>
      <c r="E162" s="379"/>
      <c r="F162" s="379"/>
      <c r="G162" s="379"/>
      <c r="H162" s="379"/>
      <c r="I162" s="379"/>
      <c r="J162" s="379"/>
      <c r="K162" s="379"/>
      <c r="L162" s="379"/>
      <c r="M162" s="379"/>
      <c r="N162" s="379"/>
      <c r="O162" s="379"/>
      <c r="P162" s="379"/>
      <c r="Q162" s="379"/>
      <c r="R162" s="379"/>
      <c r="S162" s="379"/>
      <c r="T162" s="379"/>
      <c r="U162" s="379"/>
      <c r="V162" s="379"/>
      <c r="W162" s="379"/>
      <c r="X162" s="379"/>
      <c r="Y162" s="379"/>
      <c r="Z162" s="379"/>
      <c r="AA162" s="379"/>
      <c r="AB162" s="379"/>
      <c r="AC162" s="379"/>
      <c r="AD162" s="379"/>
      <c r="AE162" s="379"/>
      <c r="AF162" s="379"/>
      <c r="AG162" s="379"/>
      <c r="AH162" s="379"/>
      <c r="AI162" s="379"/>
      <c r="AJ162" s="379"/>
      <c r="AK162" s="379"/>
      <c r="AL162" s="379"/>
      <c r="AM162" s="379"/>
      <c r="AN162" s="379"/>
      <c r="AO162" s="379"/>
    </row>
    <row r="163" spans="1:41" x14ac:dyDescent="0.35">
      <c r="A163" s="379"/>
      <c r="B163" s="379"/>
      <c r="C163" s="379"/>
      <c r="D163" s="379"/>
      <c r="E163" s="379"/>
      <c r="F163" s="379"/>
      <c r="G163" s="379"/>
      <c r="H163" s="379"/>
      <c r="I163" s="379"/>
      <c r="J163" s="379"/>
      <c r="K163" s="379"/>
      <c r="L163" s="379"/>
      <c r="M163" s="379"/>
      <c r="N163" s="379"/>
      <c r="O163" s="379"/>
      <c r="P163" s="379"/>
      <c r="Q163" s="379"/>
      <c r="R163" s="379"/>
      <c r="S163" s="379"/>
      <c r="T163" s="379"/>
      <c r="U163" s="379"/>
      <c r="V163" s="379"/>
      <c r="W163" s="379"/>
      <c r="X163" s="379"/>
      <c r="Y163" s="379"/>
      <c r="Z163" s="379"/>
      <c r="AA163" s="379"/>
      <c r="AB163" s="379"/>
      <c r="AC163" s="379"/>
      <c r="AD163" s="379"/>
      <c r="AE163" s="379"/>
      <c r="AF163" s="379"/>
      <c r="AG163" s="379"/>
      <c r="AH163" s="379"/>
      <c r="AI163" s="379"/>
      <c r="AJ163" s="379"/>
      <c r="AK163" s="379"/>
      <c r="AL163" s="379"/>
      <c r="AM163" s="379"/>
      <c r="AN163" s="379"/>
      <c r="AO163" s="379"/>
    </row>
    <row r="164" spans="1:41" x14ac:dyDescent="0.35">
      <c r="A164" s="379"/>
      <c r="B164" s="379"/>
      <c r="C164" s="379"/>
      <c r="D164" s="379"/>
      <c r="E164" s="379"/>
      <c r="F164" s="379"/>
      <c r="G164" s="379"/>
      <c r="H164" s="379"/>
      <c r="I164" s="379"/>
      <c r="J164" s="379"/>
      <c r="K164" s="379"/>
      <c r="L164" s="379"/>
      <c r="M164" s="379"/>
      <c r="N164" s="379"/>
      <c r="O164" s="379"/>
      <c r="P164" s="379"/>
      <c r="Q164" s="379"/>
      <c r="R164" s="379"/>
      <c r="S164" s="379"/>
      <c r="T164" s="379"/>
      <c r="U164" s="379"/>
      <c r="V164" s="379"/>
      <c r="W164" s="379"/>
      <c r="X164" s="379"/>
      <c r="Y164" s="379"/>
      <c r="Z164" s="379"/>
      <c r="AA164" s="379"/>
      <c r="AB164" s="379"/>
      <c r="AC164" s="379"/>
      <c r="AD164" s="379"/>
      <c r="AE164" s="379"/>
      <c r="AF164" s="379"/>
      <c r="AG164" s="379"/>
      <c r="AH164" s="379"/>
    </row>
    <row r="165" spans="1:41" x14ac:dyDescent="0.35">
      <c r="A165" s="379"/>
      <c r="B165" s="379"/>
      <c r="C165" s="379"/>
      <c r="D165" s="379"/>
      <c r="E165" s="379"/>
      <c r="F165" s="379"/>
      <c r="G165" s="379"/>
      <c r="H165" s="379"/>
      <c r="I165" s="379"/>
      <c r="J165" s="379"/>
      <c r="K165" s="379"/>
      <c r="L165" s="379"/>
      <c r="M165" s="379"/>
      <c r="N165" s="379"/>
      <c r="O165" s="379"/>
      <c r="P165" s="379"/>
      <c r="Q165" s="379"/>
      <c r="R165" s="379"/>
      <c r="S165" s="379"/>
      <c r="T165" s="379"/>
      <c r="U165" s="379"/>
      <c r="V165" s="379"/>
      <c r="W165" s="379"/>
      <c r="X165" s="379"/>
      <c r="Y165" s="379"/>
      <c r="Z165" s="379"/>
      <c r="AA165" s="379"/>
      <c r="AB165" s="379"/>
      <c r="AC165" s="379"/>
      <c r="AD165" s="379"/>
      <c r="AE165" s="379"/>
      <c r="AF165" s="379"/>
      <c r="AG165" s="379"/>
      <c r="AH165" s="379"/>
    </row>
    <row r="166" spans="1:41" x14ac:dyDescent="0.35">
      <c r="A166" s="379"/>
      <c r="B166" s="379"/>
      <c r="C166" s="379"/>
      <c r="D166" s="379"/>
      <c r="E166" s="379"/>
      <c r="F166" s="379"/>
      <c r="G166" s="379"/>
      <c r="H166" s="379"/>
      <c r="I166" s="379"/>
      <c r="J166" s="379"/>
      <c r="K166" s="379"/>
      <c r="L166" s="379"/>
      <c r="M166" s="379"/>
      <c r="N166" s="379"/>
      <c r="O166" s="379"/>
      <c r="P166" s="379"/>
      <c r="Q166" s="379"/>
      <c r="R166" s="379"/>
      <c r="S166" s="379"/>
      <c r="T166" s="379"/>
      <c r="U166" s="379"/>
      <c r="V166" s="379"/>
      <c r="W166" s="379"/>
      <c r="X166" s="379"/>
      <c r="Y166" s="379"/>
      <c r="Z166" s="379"/>
      <c r="AA166" s="379"/>
      <c r="AB166" s="379"/>
      <c r="AC166" s="379"/>
      <c r="AD166" s="379"/>
      <c r="AE166" s="379"/>
      <c r="AF166" s="379"/>
      <c r="AG166" s="379"/>
      <c r="AH166" s="379"/>
    </row>
    <row r="167" spans="1:41" x14ac:dyDescent="0.35">
      <c r="A167" s="379"/>
      <c r="B167" s="379"/>
      <c r="C167" s="379"/>
      <c r="D167" s="379"/>
      <c r="E167" s="379"/>
      <c r="F167" s="379"/>
      <c r="G167" s="379"/>
      <c r="H167" s="379"/>
      <c r="I167" s="379"/>
      <c r="J167" s="379"/>
      <c r="K167" s="379"/>
      <c r="L167" s="379"/>
      <c r="M167" s="379"/>
      <c r="N167" s="379"/>
      <c r="O167" s="379"/>
      <c r="P167" s="379"/>
      <c r="Q167" s="379"/>
      <c r="R167" s="379"/>
      <c r="S167" s="379"/>
      <c r="T167" s="379"/>
      <c r="U167" s="379"/>
      <c r="V167" s="379"/>
      <c r="W167" s="379"/>
      <c r="X167" s="379"/>
      <c r="Y167" s="379"/>
      <c r="Z167" s="379"/>
      <c r="AA167" s="379"/>
      <c r="AB167" s="379"/>
      <c r="AC167" s="379"/>
      <c r="AD167" s="379"/>
      <c r="AE167" s="379"/>
      <c r="AF167" s="379"/>
      <c r="AG167" s="379"/>
      <c r="AH167" s="379"/>
    </row>
    <row r="168" spans="1:41" x14ac:dyDescent="0.35">
      <c r="A168" s="379"/>
      <c r="B168" s="379"/>
      <c r="C168" s="379"/>
      <c r="D168" s="379"/>
      <c r="E168" s="379"/>
      <c r="F168" s="379"/>
      <c r="G168" s="379"/>
      <c r="H168" s="379"/>
      <c r="I168" s="379"/>
      <c r="J168" s="379"/>
      <c r="K168" s="379"/>
      <c r="L168" s="379"/>
      <c r="M168" s="379"/>
      <c r="N168" s="379"/>
      <c r="O168" s="379"/>
      <c r="P168" s="379"/>
      <c r="Q168" s="379"/>
      <c r="R168" s="379"/>
      <c r="S168" s="379"/>
      <c r="T168" s="379"/>
      <c r="U168" s="379"/>
      <c r="V168" s="379"/>
      <c r="W168" s="379"/>
      <c r="X168" s="379"/>
      <c r="Y168" s="379"/>
      <c r="Z168" s="379"/>
      <c r="AA168" s="379"/>
      <c r="AB168" s="379"/>
      <c r="AC168" s="379"/>
      <c r="AD168" s="379"/>
      <c r="AE168" s="379"/>
      <c r="AF168" s="379"/>
      <c r="AG168" s="379"/>
      <c r="AH168" s="379"/>
    </row>
    <row r="169" spans="1:41" x14ac:dyDescent="0.35">
      <c r="A169" s="379"/>
      <c r="B169" s="379"/>
      <c r="C169" s="379"/>
      <c r="D169" s="379"/>
      <c r="E169" s="379"/>
      <c r="F169" s="379"/>
      <c r="G169" s="379"/>
      <c r="H169" s="379"/>
      <c r="I169" s="379"/>
      <c r="J169" s="379"/>
      <c r="K169" s="379"/>
      <c r="L169" s="379"/>
      <c r="M169" s="379"/>
      <c r="N169" s="379"/>
      <c r="O169" s="379"/>
      <c r="P169" s="379"/>
      <c r="Q169" s="379"/>
      <c r="R169" s="379"/>
      <c r="S169" s="379"/>
      <c r="T169" s="379"/>
      <c r="U169" s="379"/>
      <c r="V169" s="379"/>
      <c r="W169" s="379"/>
      <c r="X169" s="379"/>
      <c r="Y169" s="379"/>
      <c r="Z169" s="379"/>
      <c r="AA169" s="379"/>
      <c r="AB169" s="379"/>
      <c r="AC169" s="379"/>
      <c r="AD169" s="379"/>
      <c r="AE169" s="379"/>
      <c r="AF169" s="379"/>
      <c r="AG169" s="379"/>
      <c r="AH169" s="379"/>
    </row>
    <row r="170" spans="1:41" x14ac:dyDescent="0.35">
      <c r="A170" s="379"/>
      <c r="B170" s="379"/>
      <c r="C170" s="379"/>
      <c r="D170" s="379"/>
      <c r="E170" s="379"/>
      <c r="F170" s="379"/>
      <c r="G170" s="379"/>
      <c r="H170" s="379"/>
      <c r="I170" s="379"/>
      <c r="J170" s="379"/>
      <c r="K170" s="379"/>
      <c r="L170" s="379"/>
      <c r="M170" s="379"/>
      <c r="N170" s="379"/>
      <c r="O170" s="379"/>
      <c r="P170" s="379"/>
      <c r="Q170" s="379"/>
      <c r="R170" s="379"/>
      <c r="S170" s="379"/>
      <c r="T170" s="379"/>
      <c r="U170" s="379"/>
      <c r="V170" s="379"/>
      <c r="W170" s="379"/>
      <c r="X170" s="379"/>
      <c r="Y170" s="379"/>
      <c r="Z170" s="379"/>
      <c r="AA170" s="379"/>
      <c r="AB170" s="379"/>
      <c r="AC170" s="379"/>
      <c r="AD170" s="379"/>
      <c r="AE170" s="379"/>
      <c r="AF170" s="379"/>
      <c r="AG170" s="379"/>
      <c r="AH170" s="379"/>
    </row>
    <row r="171" spans="1:41" x14ac:dyDescent="0.35">
      <c r="A171" s="379"/>
      <c r="B171" s="379"/>
      <c r="C171" s="379"/>
      <c r="D171" s="379"/>
      <c r="E171" s="379"/>
      <c r="F171" s="379"/>
      <c r="G171" s="379"/>
      <c r="H171" s="379"/>
      <c r="I171" s="379"/>
      <c r="J171" s="379"/>
      <c r="K171" s="379"/>
      <c r="L171" s="379"/>
      <c r="M171" s="379"/>
      <c r="N171" s="379"/>
      <c r="O171" s="379"/>
      <c r="P171" s="379"/>
      <c r="Q171" s="379"/>
      <c r="R171" s="379"/>
      <c r="S171" s="379"/>
      <c r="T171" s="379"/>
      <c r="U171" s="379"/>
      <c r="V171" s="379"/>
      <c r="W171" s="379"/>
      <c r="X171" s="379"/>
      <c r="Y171" s="379"/>
      <c r="Z171" s="379"/>
      <c r="AA171" s="379"/>
      <c r="AB171" s="379"/>
      <c r="AC171" s="379"/>
      <c r="AD171" s="379"/>
      <c r="AE171" s="379"/>
      <c r="AF171" s="379"/>
      <c r="AG171" s="379"/>
      <c r="AH171" s="379"/>
    </row>
  </sheetData>
  <sheetProtection sheet="1" objects="1" scenarios="1"/>
  <mergeCells count="2">
    <mergeCell ref="F16:H16"/>
    <mergeCell ref="B16:D16"/>
  </mergeCells>
  <pageMargins left="0.5" right="0.5" top="0.75" bottom="0.5" header="0.5" footer="0.5"/>
  <pageSetup scale="10" fitToHeight="0" orientation="portrait" verticalDpi="2400" r:id="rId1"/>
  <rowBreaks count="1" manualBreakCount="1">
    <brk id="78"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O36"/>
  <sheetViews>
    <sheetView zoomScaleNormal="100" workbookViewId="0">
      <selection activeCell="C2" sqref="C2"/>
    </sheetView>
  </sheetViews>
  <sheetFormatPr defaultColWidth="10.84375" defaultRowHeight="12.5" x14ac:dyDescent="0.25"/>
  <cols>
    <col min="1" max="1" width="35.15234375" style="5" customWidth="1"/>
    <col min="2" max="2" width="2.15234375" style="5" customWidth="1"/>
    <col min="3" max="3" width="15.4609375" style="5" customWidth="1"/>
    <col min="4" max="4" width="2.15234375" style="5" customWidth="1"/>
    <col min="5" max="5" width="14.4609375" style="5" customWidth="1"/>
    <col min="6" max="6" width="1.84375" style="5" customWidth="1"/>
    <col min="7" max="7" width="15" style="5" customWidth="1"/>
    <col min="8" max="8" width="1.69140625" style="5" customWidth="1"/>
    <col min="9" max="9" width="13.69140625" style="5" customWidth="1"/>
    <col min="10" max="10" width="14.84375" style="5" customWidth="1"/>
    <col min="11" max="11" width="20.3046875" style="5" customWidth="1"/>
    <col min="12" max="16384" width="10.84375" style="5"/>
  </cols>
  <sheetData>
    <row r="1" spans="1:145" s="1" customFormat="1" ht="31" customHeight="1" x14ac:dyDescent="0.35">
      <c r="A1" s="392" t="s">
        <v>197</v>
      </c>
      <c r="B1" s="393"/>
      <c r="C1" s="393"/>
      <c r="D1" s="393"/>
      <c r="E1" s="394"/>
      <c r="F1" s="395"/>
      <c r="G1" s="395"/>
      <c r="H1" s="395"/>
      <c r="I1" s="395"/>
      <c r="J1" s="11"/>
      <c r="K1" s="11"/>
      <c r="L1" s="12"/>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row>
    <row r="2" spans="1:145" s="9" customFormat="1" ht="15.5" x14ac:dyDescent="0.35">
      <c r="A2" s="103" t="s">
        <v>35</v>
      </c>
      <c r="B2" s="92"/>
      <c r="C2" s="122">
        <f>+'1. Projected Numbers Served'!A10</f>
        <v>0</v>
      </c>
      <c r="D2" s="122"/>
      <c r="E2" s="123"/>
      <c r="F2" s="21"/>
      <c r="G2" s="21"/>
      <c r="H2" s="22"/>
      <c r="I2" s="22"/>
      <c r="J2" s="23"/>
      <c r="V2" s="180"/>
      <c r="W2" s="181"/>
      <c r="X2" s="182"/>
    </row>
    <row r="3" spans="1:145" s="9" customFormat="1" ht="15.5" x14ac:dyDescent="0.35">
      <c r="A3" s="104" t="s">
        <v>97</v>
      </c>
      <c r="B3" s="105"/>
      <c r="C3" s="99" t="s">
        <v>132</v>
      </c>
      <c r="D3" s="34"/>
      <c r="E3" s="28" t="s">
        <v>131</v>
      </c>
      <c r="F3" s="67"/>
      <c r="G3" s="22"/>
      <c r="H3" s="22"/>
      <c r="I3" s="22"/>
      <c r="J3" s="35"/>
      <c r="V3" s="183"/>
      <c r="W3" s="181"/>
      <c r="X3" s="182"/>
    </row>
    <row r="4" spans="1:145" s="9" customFormat="1" ht="16" thickBot="1" x14ac:dyDescent="0.4">
      <c r="A4" s="106"/>
      <c r="B4" s="107"/>
      <c r="C4" s="13"/>
      <c r="D4" s="13"/>
      <c r="E4" s="13"/>
      <c r="F4" s="13"/>
      <c r="G4" s="13"/>
      <c r="H4" s="13"/>
      <c r="I4" s="13"/>
      <c r="J4" s="13"/>
      <c r="V4" s="183"/>
      <c r="W4" s="184"/>
      <c r="X4" s="182"/>
    </row>
    <row r="5" spans="1:145" s="9" customFormat="1" ht="15.5" x14ac:dyDescent="0.35">
      <c r="A5" s="108"/>
      <c r="B5" s="109"/>
      <c r="C5" s="109"/>
      <c r="D5" s="124"/>
      <c r="E5" s="109"/>
      <c r="F5" s="124"/>
      <c r="G5" s="109"/>
      <c r="H5" s="124"/>
      <c r="I5" s="125"/>
      <c r="J5" s="107"/>
      <c r="V5" s="185"/>
      <c r="W5" s="186"/>
      <c r="X5" s="182"/>
    </row>
    <row r="6" spans="1:145" s="9" customFormat="1" ht="31" x14ac:dyDescent="0.35">
      <c r="A6" s="529"/>
      <c r="B6" s="111"/>
      <c r="C6" s="126" t="s">
        <v>3</v>
      </c>
      <c r="D6" s="127"/>
      <c r="E6" s="126" t="s">
        <v>4</v>
      </c>
      <c r="F6" s="128"/>
      <c r="G6" s="126" t="s">
        <v>5</v>
      </c>
      <c r="H6" s="129"/>
      <c r="I6" s="134" t="s">
        <v>40</v>
      </c>
      <c r="J6" s="132"/>
      <c r="V6" s="187"/>
      <c r="W6" s="188"/>
      <c r="X6" s="189"/>
    </row>
    <row r="7" spans="1:145" s="9" customFormat="1" ht="15.5" x14ac:dyDescent="0.35">
      <c r="A7" s="112"/>
      <c r="B7" s="113"/>
      <c r="C7" s="130"/>
      <c r="D7" s="131"/>
      <c r="E7" s="130"/>
      <c r="F7" s="132"/>
      <c r="G7" s="130"/>
      <c r="H7" s="107"/>
      <c r="I7" s="133"/>
      <c r="J7" s="132"/>
      <c r="K7" s="206"/>
      <c r="L7" s="5"/>
      <c r="M7" s="5"/>
    </row>
    <row r="8" spans="1:145" s="9" customFormat="1" ht="15.5" x14ac:dyDescent="0.35">
      <c r="A8" s="114" t="s">
        <v>75</v>
      </c>
      <c r="B8" s="113"/>
      <c r="C8" s="130"/>
      <c r="D8" s="131"/>
      <c r="E8" s="130"/>
      <c r="F8" s="132"/>
      <c r="G8" s="130"/>
      <c r="H8" s="107"/>
      <c r="I8" s="133"/>
      <c r="J8" s="132"/>
      <c r="K8" s="206"/>
      <c r="L8" s="5"/>
      <c r="M8" s="5"/>
    </row>
    <row r="9" spans="1:145" s="9" customFormat="1" ht="15.5" x14ac:dyDescent="0.35">
      <c r="A9" s="112" t="s">
        <v>186</v>
      </c>
      <c r="B9" s="113"/>
      <c r="C9" s="152">
        <f>'1. Projected Numbers Served'!E11+'1. Projected Numbers Served'!E12</f>
        <v>0</v>
      </c>
      <c r="D9" s="153"/>
      <c r="E9" s="152">
        <f>'1. Projected Numbers Served'!F11+'1. Projected Numbers Served'!F12</f>
        <v>0</v>
      </c>
      <c r="F9" s="154"/>
      <c r="G9" s="152">
        <f>'1. Projected Numbers Served'!G11+'1. Projected Numbers Served'!G12</f>
        <v>0</v>
      </c>
      <c r="H9" s="32"/>
      <c r="I9" s="47"/>
      <c r="J9" s="533" t="s">
        <v>191</v>
      </c>
      <c r="K9" s="534"/>
      <c r="L9" s="535"/>
      <c r="M9" s="535"/>
      <c r="N9" s="536"/>
      <c r="O9" s="536"/>
      <c r="P9" s="536"/>
      <c r="Q9" s="536"/>
      <c r="R9" s="536"/>
      <c r="S9" s="536"/>
      <c r="T9" s="536"/>
    </row>
    <row r="10" spans="1:145" s="9" customFormat="1" ht="15.5" x14ac:dyDescent="0.35">
      <c r="A10" s="112" t="s">
        <v>187</v>
      </c>
      <c r="B10" s="113"/>
      <c r="C10" s="100"/>
      <c r="D10" s="101"/>
      <c r="E10" s="100"/>
      <c r="F10" s="102"/>
      <c r="G10" s="100"/>
      <c r="H10" s="32"/>
      <c r="I10" s="47"/>
      <c r="J10" s="533" t="s">
        <v>140</v>
      </c>
      <c r="K10" s="537"/>
      <c r="L10" s="538"/>
      <c r="M10" s="535"/>
      <c r="N10" s="536"/>
      <c r="O10" s="536"/>
      <c r="P10" s="536"/>
      <c r="Q10" s="536"/>
      <c r="R10" s="536"/>
      <c r="S10" s="536"/>
      <c r="T10" s="536"/>
    </row>
    <row r="11" spans="1:145" s="9" customFormat="1" ht="15.5" x14ac:dyDescent="0.35">
      <c r="A11" s="115" t="s">
        <v>76</v>
      </c>
      <c r="B11" s="113"/>
      <c r="C11" s="43">
        <f>+C10*C9</f>
        <v>0</v>
      </c>
      <c r="D11" s="44"/>
      <c r="E11" s="43">
        <f>+E10*E9</f>
        <v>0</v>
      </c>
      <c r="F11" s="44"/>
      <c r="G11" s="43">
        <f>+G10*G9</f>
        <v>0</v>
      </c>
      <c r="H11" s="45"/>
      <c r="I11" s="46">
        <f>+G11+E11+C11</f>
        <v>0</v>
      </c>
      <c r="J11" s="136"/>
      <c r="K11" s="136"/>
      <c r="L11" s="6"/>
      <c r="M11" s="6"/>
    </row>
    <row r="12" spans="1:145" s="9" customFormat="1" ht="15.5" x14ac:dyDescent="0.35">
      <c r="A12" s="112"/>
      <c r="B12" s="113"/>
      <c r="C12" s="130"/>
      <c r="D12" s="131"/>
      <c r="E12" s="146"/>
      <c r="F12" s="131"/>
      <c r="G12" s="130"/>
      <c r="H12" s="32"/>
      <c r="I12" s="48"/>
      <c r="J12" s="136"/>
      <c r="K12" s="136"/>
      <c r="L12" s="6"/>
      <c r="M12" s="6"/>
    </row>
    <row r="13" spans="1:145" s="9" customFormat="1" ht="15.5" x14ac:dyDescent="0.35">
      <c r="A13" s="115" t="s">
        <v>77</v>
      </c>
      <c r="B13" s="113"/>
      <c r="C13" s="207"/>
      <c r="D13" s="131"/>
      <c r="E13" s="146"/>
      <c r="F13" s="202"/>
      <c r="G13" s="130"/>
      <c r="H13" s="32"/>
      <c r="I13" s="48"/>
      <c r="J13" s="136"/>
      <c r="K13" s="208"/>
      <c r="L13" s="6"/>
      <c r="M13" s="6"/>
    </row>
    <row r="14" spans="1:145" s="9" customFormat="1" ht="15.5" x14ac:dyDescent="0.35">
      <c r="A14" s="209"/>
      <c r="B14" s="146"/>
      <c r="C14" s="210"/>
      <c r="D14" s="149"/>
      <c r="E14" s="210"/>
      <c r="F14" s="149"/>
      <c r="G14" s="210"/>
      <c r="H14" s="32"/>
      <c r="I14" s="50"/>
      <c r="J14" s="136"/>
      <c r="K14" s="136"/>
      <c r="L14" s="211"/>
      <c r="M14" s="6"/>
    </row>
    <row r="15" spans="1:145" s="9" customFormat="1" ht="15.5" x14ac:dyDescent="0.35">
      <c r="A15" s="209" t="s">
        <v>73</v>
      </c>
      <c r="B15" s="146"/>
      <c r="C15" s="212"/>
      <c r="D15" s="131"/>
      <c r="E15" s="212"/>
      <c r="F15" s="131"/>
      <c r="G15" s="212"/>
      <c r="H15" s="32"/>
      <c r="I15" s="50"/>
      <c r="J15" s="136"/>
      <c r="K15" s="131"/>
      <c r="M15" s="6"/>
    </row>
    <row r="16" spans="1:145" x14ac:dyDescent="0.25">
      <c r="A16" s="213" t="s">
        <v>188</v>
      </c>
      <c r="B16" s="146"/>
      <c r="C16" s="214"/>
      <c r="D16" s="69"/>
      <c r="E16" s="214"/>
      <c r="F16" s="70"/>
      <c r="G16" s="214"/>
      <c r="H16" s="13"/>
      <c r="I16" s="51"/>
      <c r="J16" s="140" t="s">
        <v>80</v>
      </c>
      <c r="K16" s="141"/>
      <c r="L16" s="6"/>
      <c r="M16" s="6"/>
      <c r="N16" s="6"/>
      <c r="O16" s="6"/>
      <c r="P16" s="6"/>
      <c r="Q16" s="6"/>
      <c r="R16" s="6"/>
      <c r="S16" s="6"/>
      <c r="T16" s="6"/>
      <c r="U16" s="6"/>
    </row>
    <row r="17" spans="1:21" x14ac:dyDescent="0.25">
      <c r="A17" s="213" t="s">
        <v>189</v>
      </c>
      <c r="B17" s="146"/>
      <c r="C17" s="215">
        <f>+C16*C11</f>
        <v>0</v>
      </c>
      <c r="D17" s="33"/>
      <c r="E17" s="215">
        <f>+E16*E11</f>
        <v>0</v>
      </c>
      <c r="F17" s="38"/>
      <c r="G17" s="215">
        <f>+G16*G11</f>
        <v>0</v>
      </c>
      <c r="H17" s="13"/>
      <c r="I17" s="49">
        <f>+G17+E17+C17</f>
        <v>0</v>
      </c>
      <c r="J17" s="142"/>
      <c r="K17" s="143"/>
      <c r="L17" s="6"/>
      <c r="M17" s="6"/>
      <c r="N17" s="6"/>
      <c r="O17" s="6"/>
      <c r="P17" s="6"/>
      <c r="Q17" s="6"/>
      <c r="R17" s="6"/>
      <c r="S17" s="6"/>
      <c r="T17" s="6"/>
      <c r="U17" s="6"/>
    </row>
    <row r="18" spans="1:21" x14ac:dyDescent="0.25">
      <c r="A18" s="213" t="s">
        <v>63</v>
      </c>
      <c r="B18" s="146"/>
      <c r="C18" s="214"/>
      <c r="D18" s="69"/>
      <c r="E18" s="214"/>
      <c r="F18" s="70"/>
      <c r="G18" s="214"/>
      <c r="H18" s="13"/>
      <c r="I18" s="51"/>
      <c r="J18" s="140" t="s">
        <v>80</v>
      </c>
      <c r="K18" s="144"/>
      <c r="L18" s="6"/>
      <c r="M18" s="6"/>
    </row>
    <row r="19" spans="1:21" x14ac:dyDescent="0.25">
      <c r="A19" s="213" t="s">
        <v>190</v>
      </c>
      <c r="B19" s="146"/>
      <c r="C19" s="215">
        <f>+C18*C17</f>
        <v>0</v>
      </c>
      <c r="D19" s="33"/>
      <c r="E19" s="215">
        <f>+E18*E17</f>
        <v>0</v>
      </c>
      <c r="F19" s="38"/>
      <c r="G19" s="215">
        <f>+G18*G17</f>
        <v>0</v>
      </c>
      <c r="H19" s="13"/>
      <c r="I19" s="49">
        <f>+G19+E19+C19</f>
        <v>0</v>
      </c>
      <c r="J19" s="142"/>
      <c r="K19" s="143"/>
      <c r="L19" s="6"/>
      <c r="M19" s="6"/>
    </row>
    <row r="20" spans="1:21" s="9" customFormat="1" ht="15.5" x14ac:dyDescent="0.35">
      <c r="A20" s="213" t="s">
        <v>23</v>
      </c>
      <c r="B20" s="146"/>
      <c r="C20" s="215">
        <f>+C17-C19</f>
        <v>0</v>
      </c>
      <c r="D20" s="22"/>
      <c r="E20" s="215">
        <f>+E17-E19</f>
        <v>0</v>
      </c>
      <c r="F20" s="35"/>
      <c r="G20" s="215">
        <f>+G17-G19</f>
        <v>0</v>
      </c>
      <c r="H20" s="32"/>
      <c r="I20" s="49">
        <f>+G20+E20+C20</f>
        <v>0</v>
      </c>
      <c r="J20" s="145"/>
      <c r="K20" s="92"/>
    </row>
    <row r="21" spans="1:21" s="9" customFormat="1" ht="15.5" x14ac:dyDescent="0.35">
      <c r="A21" s="209" t="s">
        <v>100</v>
      </c>
      <c r="B21" s="146"/>
      <c r="C21" s="215"/>
      <c r="D21" s="22"/>
      <c r="E21" s="215"/>
      <c r="F21" s="35"/>
      <c r="G21" s="215"/>
      <c r="H21" s="32"/>
      <c r="I21" s="49"/>
      <c r="J21" s="145"/>
      <c r="K21" s="92"/>
    </row>
    <row r="22" spans="1:21" s="9" customFormat="1" ht="15.5" x14ac:dyDescent="0.35">
      <c r="A22" s="213" t="s">
        <v>101</v>
      </c>
      <c r="B22" s="146"/>
      <c r="C22" s="216"/>
      <c r="D22" s="22"/>
      <c r="E22" s="216"/>
      <c r="F22" s="35"/>
      <c r="G22" s="216"/>
      <c r="H22" s="32"/>
      <c r="I22" s="49">
        <f>+G22+E22+C22</f>
        <v>0</v>
      </c>
      <c r="J22" s="145"/>
      <c r="K22" s="92"/>
    </row>
    <row r="23" spans="1:21" s="9" customFormat="1" ht="15.5" x14ac:dyDescent="0.35">
      <c r="A23" s="213" t="s">
        <v>98</v>
      </c>
      <c r="B23" s="146"/>
      <c r="C23" s="216"/>
      <c r="D23" s="22"/>
      <c r="E23" s="216"/>
      <c r="F23" s="35"/>
      <c r="G23" s="216"/>
      <c r="H23" s="32"/>
      <c r="I23" s="49">
        <f>+G23+E23+C23</f>
        <v>0</v>
      </c>
      <c r="J23" s="145"/>
      <c r="K23" s="92"/>
    </row>
    <row r="24" spans="1:21" s="9" customFormat="1" ht="15.5" x14ac:dyDescent="0.35">
      <c r="A24" s="213" t="s">
        <v>99</v>
      </c>
      <c r="B24" s="146"/>
      <c r="C24" s="216"/>
      <c r="D24" s="22"/>
      <c r="E24" s="216"/>
      <c r="F24" s="35"/>
      <c r="G24" s="216"/>
      <c r="H24" s="32"/>
      <c r="I24" s="49">
        <f>+G24+E24+C24</f>
        <v>0</v>
      </c>
      <c r="J24" s="145"/>
      <c r="K24" s="92"/>
    </row>
    <row r="25" spans="1:21" s="9" customFormat="1" ht="15.5" x14ac:dyDescent="0.35">
      <c r="A25" s="209" t="s">
        <v>102</v>
      </c>
      <c r="B25" s="146"/>
      <c r="C25" s="215">
        <f>C22+C23+C24</f>
        <v>0</v>
      </c>
      <c r="D25" s="22"/>
      <c r="E25" s="215">
        <f t="shared" ref="E25:G25" si="0">E22+E23+E24</f>
        <v>0</v>
      </c>
      <c r="F25" s="215">
        <f t="shared" si="0"/>
        <v>0</v>
      </c>
      <c r="G25" s="215">
        <f t="shared" si="0"/>
        <v>0</v>
      </c>
      <c r="H25" s="32"/>
      <c r="I25" s="49">
        <f>SUM(I22:I24)</f>
        <v>0</v>
      </c>
      <c r="J25" s="145"/>
      <c r="K25" s="92"/>
    </row>
    <row r="26" spans="1:21" s="9" customFormat="1" ht="15.5" x14ac:dyDescent="0.35">
      <c r="A26" s="209"/>
      <c r="B26" s="146"/>
      <c r="C26" s="215"/>
      <c r="D26" s="22"/>
      <c r="E26" s="215"/>
      <c r="F26" s="35"/>
      <c r="G26" s="215"/>
      <c r="H26" s="32"/>
      <c r="I26" s="49"/>
      <c r="J26" s="145"/>
      <c r="K26" s="92"/>
    </row>
    <row r="27" spans="1:21" s="9" customFormat="1" ht="15.5" x14ac:dyDescent="0.35">
      <c r="A27" s="209" t="s">
        <v>65</v>
      </c>
      <c r="B27" s="146"/>
      <c r="C27" s="215">
        <f>+C11-C17-C25</f>
        <v>0</v>
      </c>
      <c r="D27" s="22"/>
      <c r="E27" s="215">
        <f>+E11-E17-E25</f>
        <v>0</v>
      </c>
      <c r="F27" s="215">
        <f>+F11-F17-F25</f>
        <v>0</v>
      </c>
      <c r="G27" s="215">
        <f>+G11-G17-G25</f>
        <v>0</v>
      </c>
      <c r="H27" s="32"/>
      <c r="I27" s="49">
        <f>+G27+E27+C27</f>
        <v>0</v>
      </c>
      <c r="J27" s="145"/>
      <c r="K27" s="92"/>
    </row>
    <row r="28" spans="1:21" s="9" customFormat="1" ht="15.5" x14ac:dyDescent="0.35">
      <c r="A28" s="209" t="s">
        <v>64</v>
      </c>
      <c r="B28" s="146"/>
      <c r="C28" s="215">
        <f>+C27*0.5</f>
        <v>0</v>
      </c>
      <c r="D28" s="22"/>
      <c r="E28" s="215">
        <f>+E27*0.5</f>
        <v>0</v>
      </c>
      <c r="F28" s="35"/>
      <c r="G28" s="215">
        <f>+G27*0.5</f>
        <v>0</v>
      </c>
      <c r="H28" s="32"/>
      <c r="I28" s="49">
        <f>+G28+E28+C28</f>
        <v>0</v>
      </c>
      <c r="J28" s="145"/>
      <c r="K28" s="92"/>
    </row>
    <row r="29" spans="1:21" s="9" customFormat="1" ht="15.5" x14ac:dyDescent="0.35">
      <c r="A29" s="209" t="s">
        <v>66</v>
      </c>
      <c r="B29" s="146"/>
      <c r="C29" s="215">
        <f>+C27-C28</f>
        <v>0</v>
      </c>
      <c r="D29" s="22"/>
      <c r="E29" s="215">
        <f>+E27-E28</f>
        <v>0</v>
      </c>
      <c r="F29" s="35"/>
      <c r="G29" s="215">
        <f>+G27-G28</f>
        <v>0</v>
      </c>
      <c r="H29" s="32"/>
      <c r="I29" s="49">
        <f>+G29+E29+C29</f>
        <v>0</v>
      </c>
      <c r="J29" s="145"/>
      <c r="K29" s="92"/>
    </row>
    <row r="30" spans="1:21" s="9" customFormat="1" ht="15.5" x14ac:dyDescent="0.35">
      <c r="A30" s="209"/>
      <c r="B30" s="146"/>
      <c r="C30" s="217"/>
      <c r="D30" s="22"/>
      <c r="E30" s="217"/>
      <c r="F30" s="35"/>
      <c r="G30" s="217"/>
      <c r="H30" s="32"/>
      <c r="I30" s="52"/>
      <c r="J30" s="145"/>
      <c r="K30" s="92"/>
    </row>
    <row r="31" spans="1:21" s="9" customFormat="1" ht="16" thickBot="1" x14ac:dyDescent="0.4">
      <c r="A31" s="218" t="s">
        <v>67</v>
      </c>
      <c r="B31" s="219"/>
      <c r="C31" s="220">
        <f>C20+C29</f>
        <v>0</v>
      </c>
      <c r="D31" s="41"/>
      <c r="E31" s="220">
        <f>E20+E29</f>
        <v>0</v>
      </c>
      <c r="F31" s="220">
        <f>F20+F29</f>
        <v>0</v>
      </c>
      <c r="G31" s="220">
        <f>G20+G29</f>
        <v>0</v>
      </c>
      <c r="H31" s="42"/>
      <c r="I31" s="221">
        <f>I20+I29</f>
        <v>0</v>
      </c>
      <c r="J31" s="145"/>
      <c r="K31" s="92"/>
    </row>
    <row r="32" spans="1:21" x14ac:dyDescent="0.25">
      <c r="B32" s="13"/>
      <c r="C32" s="13"/>
      <c r="D32" s="13"/>
      <c r="I32" s="39"/>
    </row>
    <row r="33" spans="2:4" x14ac:dyDescent="0.25">
      <c r="B33" s="13"/>
      <c r="C33" s="13"/>
      <c r="D33" s="13"/>
    </row>
    <row r="34" spans="2:4" x14ac:dyDescent="0.25">
      <c r="B34" s="13"/>
      <c r="C34" s="13"/>
      <c r="D34" s="13"/>
    </row>
    <row r="35" spans="2:4" x14ac:dyDescent="0.25">
      <c r="B35" s="13"/>
      <c r="C35" s="13"/>
      <c r="D35" s="13"/>
    </row>
    <row r="36" spans="2:4" x14ac:dyDescent="0.25">
      <c r="B36" s="13"/>
      <c r="C36" s="13"/>
      <c r="D36" s="13"/>
    </row>
  </sheetData>
  <sheetProtection sheet="1" objects="1" scenarios="1"/>
  <phoneticPr fontId="1" type="noConversion"/>
  <dataValidations count="1">
    <dataValidation type="list" allowBlank="1" showInputMessage="1" showErrorMessage="1" sqref="C3" xr:uid="{92ADD619-DDC3-9640-8192-70E719D5747D}">
      <formula1>"Well-Supported, Supported, Promising, Not Yet Rated"</formula1>
    </dataValidation>
  </dataValidations>
  <pageMargins left="0.75" right="0.75" top="1" bottom="1" header="0.5" footer="0.5"/>
  <pageSetup scale="77" fitToHeight="0" orientation="portrait" verticalDpi="4294967292" r:id="rId1"/>
  <headerFooter>
    <oddFooter xml:space="preserve">&amp;L&amp;K000000 </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X36"/>
  <sheetViews>
    <sheetView zoomScaleNormal="100" workbookViewId="0">
      <selection activeCell="A6" sqref="A6"/>
    </sheetView>
  </sheetViews>
  <sheetFormatPr defaultColWidth="10.84375" defaultRowHeight="12.5" x14ac:dyDescent="0.25"/>
  <cols>
    <col min="1" max="1" width="35.15234375" style="5" customWidth="1"/>
    <col min="2" max="2" width="2.15234375" style="5" customWidth="1"/>
    <col min="3" max="3" width="15.4609375" style="5" customWidth="1"/>
    <col min="4" max="4" width="2.15234375" style="5" customWidth="1"/>
    <col min="5" max="5" width="14.4609375" style="5" customWidth="1"/>
    <col min="6" max="6" width="1.84375" style="5" customWidth="1"/>
    <col min="7" max="7" width="15" style="5" customWidth="1"/>
    <col min="8" max="8" width="1.69140625" style="5" customWidth="1"/>
    <col min="9" max="9" width="14.4609375" style="5" customWidth="1"/>
    <col min="10" max="10" width="14.84375" style="5" customWidth="1"/>
    <col min="11" max="11" width="20.3046875" style="5" customWidth="1"/>
    <col min="12" max="16384" width="10.84375" style="5"/>
  </cols>
  <sheetData>
    <row r="1" spans="1:128" s="1" customFormat="1" ht="31" customHeight="1" x14ac:dyDescent="0.35">
      <c r="A1" s="392" t="s">
        <v>198</v>
      </c>
      <c r="B1" s="393"/>
      <c r="C1" s="393"/>
      <c r="D1" s="393"/>
      <c r="E1" s="394"/>
      <c r="F1" s="395"/>
      <c r="G1" s="395"/>
      <c r="H1" s="395"/>
      <c r="I1" s="395"/>
      <c r="J1" s="11"/>
      <c r="K1" s="11"/>
      <c r="L1" s="12"/>
      <c r="M1" s="9"/>
      <c r="N1" s="9"/>
      <c r="O1" s="9"/>
      <c r="P1" s="9"/>
      <c r="Q1" s="9"/>
      <c r="R1" s="9"/>
      <c r="S1" s="9"/>
      <c r="T1" s="9"/>
      <c r="U1" s="9"/>
      <c r="V1" s="187"/>
      <c r="W1" s="187"/>
      <c r="X1" s="187"/>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row>
    <row r="2" spans="1:128" s="9" customFormat="1" ht="15.5" x14ac:dyDescent="0.35">
      <c r="A2" s="103" t="s">
        <v>35</v>
      </c>
      <c r="B2" s="92"/>
      <c r="C2" s="122">
        <f>+'1. Projected Numbers Served'!A15</f>
        <v>0</v>
      </c>
      <c r="D2" s="122"/>
      <c r="E2" s="123"/>
      <c r="G2" s="21"/>
      <c r="H2" s="22"/>
      <c r="I2" s="22"/>
      <c r="J2" s="23"/>
      <c r="V2" s="180"/>
      <c r="W2" s="181"/>
      <c r="X2" s="182"/>
    </row>
    <row r="3" spans="1:128" s="9" customFormat="1" ht="15.5" x14ac:dyDescent="0.35">
      <c r="A3" s="104" t="s">
        <v>97</v>
      </c>
      <c r="B3" s="105"/>
      <c r="C3" s="99" t="s">
        <v>115</v>
      </c>
      <c r="D3" s="34"/>
      <c r="E3" s="28" t="s">
        <v>131</v>
      </c>
      <c r="F3" s="67"/>
      <c r="G3" s="22"/>
      <c r="H3" s="22"/>
      <c r="I3" s="22"/>
      <c r="J3" s="35"/>
      <c r="V3" s="183"/>
      <c r="W3" s="181"/>
      <c r="X3" s="182"/>
    </row>
    <row r="4" spans="1:128" s="9" customFormat="1" ht="16" thickBot="1" x14ac:dyDescent="0.4">
      <c r="A4" s="106"/>
      <c r="B4" s="107"/>
      <c r="C4" s="13"/>
      <c r="D4" s="13"/>
      <c r="E4" s="13"/>
      <c r="F4" s="13"/>
      <c r="G4" s="13"/>
      <c r="H4" s="13"/>
      <c r="I4" s="13"/>
      <c r="J4" s="21"/>
      <c r="V4" s="183"/>
      <c r="W4" s="184"/>
      <c r="X4" s="182"/>
    </row>
    <row r="5" spans="1:128" s="9" customFormat="1" ht="15.5" x14ac:dyDescent="0.35">
      <c r="A5" s="108"/>
      <c r="B5" s="109"/>
      <c r="C5" s="109"/>
      <c r="D5" s="124"/>
      <c r="E5" s="109"/>
      <c r="F5" s="124"/>
      <c r="G5" s="109"/>
      <c r="H5" s="124"/>
      <c r="I5" s="125"/>
      <c r="J5" s="107"/>
      <c r="V5" s="185"/>
      <c r="W5" s="186"/>
      <c r="X5" s="182"/>
    </row>
    <row r="6" spans="1:128" s="9" customFormat="1" ht="31" x14ac:dyDescent="0.35">
      <c r="A6" s="110"/>
      <c r="B6" s="111"/>
      <c r="C6" s="126" t="s">
        <v>3</v>
      </c>
      <c r="D6" s="127"/>
      <c r="E6" s="126" t="s">
        <v>4</v>
      </c>
      <c r="F6" s="128"/>
      <c r="G6" s="126" t="s">
        <v>5</v>
      </c>
      <c r="H6" s="129"/>
      <c r="I6" s="134" t="s">
        <v>40</v>
      </c>
      <c r="J6" s="132"/>
      <c r="V6" s="187"/>
      <c r="W6" s="188"/>
      <c r="X6" s="189"/>
    </row>
    <row r="7" spans="1:128" s="9" customFormat="1" ht="15.5" x14ac:dyDescent="0.35">
      <c r="A7" s="112"/>
      <c r="B7" s="113"/>
      <c r="C7" s="130"/>
      <c r="D7" s="131"/>
      <c r="E7" s="130"/>
      <c r="F7" s="132"/>
      <c r="G7" s="130"/>
      <c r="H7" s="107"/>
      <c r="I7" s="133"/>
      <c r="J7" s="132"/>
      <c r="K7" s="135"/>
      <c r="L7"/>
      <c r="M7" s="5"/>
    </row>
    <row r="8" spans="1:128" s="9" customFormat="1" ht="15.5" x14ac:dyDescent="0.35">
      <c r="A8" s="114" t="s">
        <v>75</v>
      </c>
      <c r="B8" s="113"/>
      <c r="C8" s="130"/>
      <c r="D8" s="131"/>
      <c r="E8" s="130"/>
      <c r="F8" s="132"/>
      <c r="G8" s="130"/>
      <c r="H8" s="107"/>
      <c r="I8" s="133"/>
      <c r="J8" s="132"/>
      <c r="K8" s="135"/>
      <c r="L8"/>
      <c r="M8" s="5"/>
    </row>
    <row r="9" spans="1:128" s="9" customFormat="1" ht="15.5" x14ac:dyDescent="0.35">
      <c r="A9" s="112" t="s">
        <v>186</v>
      </c>
      <c r="B9" s="113"/>
      <c r="C9" s="152">
        <f>'1. Projected Numbers Served'!E16+'1. Projected Numbers Served'!E17</f>
        <v>0</v>
      </c>
      <c r="D9" s="153"/>
      <c r="E9" s="152">
        <f>'1. Projected Numbers Served'!F16+'1. Projected Numbers Served'!F17</f>
        <v>0</v>
      </c>
      <c r="F9" s="154"/>
      <c r="G9" s="152">
        <f>'1. Projected Numbers Served'!G16+'1. Projected Numbers Served'!G17</f>
        <v>0</v>
      </c>
      <c r="H9" s="32"/>
      <c r="I9" s="47"/>
      <c r="J9" s="533" t="s">
        <v>191</v>
      </c>
      <c r="K9" s="534"/>
      <c r="L9" s="539"/>
      <c r="M9" s="535"/>
      <c r="N9" s="536"/>
      <c r="O9" s="536"/>
      <c r="P9" s="536"/>
      <c r="Q9" s="536"/>
      <c r="R9" s="536"/>
      <c r="S9" s="536"/>
      <c r="T9" s="536"/>
    </row>
    <row r="10" spans="1:128" s="9" customFormat="1" ht="15.5" x14ac:dyDescent="0.35">
      <c r="A10" s="112" t="s">
        <v>187</v>
      </c>
      <c r="B10" s="113"/>
      <c r="C10" s="100"/>
      <c r="D10" s="101"/>
      <c r="E10" s="100"/>
      <c r="F10" s="102"/>
      <c r="G10" s="100"/>
      <c r="H10" s="32"/>
      <c r="I10" s="47"/>
      <c r="J10" s="533" t="s">
        <v>140</v>
      </c>
      <c r="K10" s="540"/>
      <c r="L10" s="541"/>
      <c r="M10" s="535"/>
      <c r="N10" s="536"/>
      <c r="O10" s="536"/>
      <c r="P10" s="536"/>
      <c r="Q10" s="536"/>
      <c r="R10" s="536"/>
      <c r="S10" s="536"/>
      <c r="T10" s="536"/>
    </row>
    <row r="11" spans="1:128" s="9" customFormat="1" ht="15.5" x14ac:dyDescent="0.35">
      <c r="A11" s="115" t="s">
        <v>76</v>
      </c>
      <c r="B11" s="113"/>
      <c r="C11" s="43">
        <f>+C10*C9</f>
        <v>0</v>
      </c>
      <c r="D11" s="44"/>
      <c r="E11" s="43">
        <f>+E10*E9</f>
        <v>0</v>
      </c>
      <c r="F11" s="44"/>
      <c r="G11" s="43">
        <f>+G10*G9</f>
        <v>0</v>
      </c>
      <c r="H11" s="45"/>
      <c r="I11" s="46">
        <f>+G11+E11+C11</f>
        <v>0</v>
      </c>
      <c r="J11" s="136"/>
      <c r="K11" s="137"/>
      <c r="L11" s="29"/>
      <c r="M11" s="6"/>
    </row>
    <row r="12" spans="1:128" s="9" customFormat="1" ht="15.5" x14ac:dyDescent="0.35">
      <c r="A12" s="112"/>
      <c r="B12" s="113"/>
      <c r="C12" s="130"/>
      <c r="D12" s="131"/>
      <c r="E12" s="146"/>
      <c r="F12" s="131"/>
      <c r="G12" s="130"/>
      <c r="H12" s="32"/>
      <c r="I12" s="48"/>
      <c r="J12" s="136"/>
      <c r="K12" s="137"/>
      <c r="L12" s="29"/>
      <c r="M12" s="6"/>
    </row>
    <row r="13" spans="1:128" s="9" customFormat="1" ht="15.5" x14ac:dyDescent="0.35">
      <c r="A13" s="115" t="s">
        <v>77</v>
      </c>
      <c r="B13" s="113"/>
      <c r="C13" s="147"/>
      <c r="D13" s="131"/>
      <c r="E13" s="146"/>
      <c r="F13" s="89"/>
      <c r="G13" s="130"/>
      <c r="H13" s="32"/>
      <c r="I13" s="48"/>
      <c r="J13" s="136"/>
      <c r="K13" s="138"/>
      <c r="L13" s="29"/>
      <c r="M13" s="6"/>
    </row>
    <row r="14" spans="1:128" s="9" customFormat="1" ht="15.5" x14ac:dyDescent="0.35">
      <c r="A14" s="116"/>
      <c r="B14" s="117"/>
      <c r="C14" s="148"/>
      <c r="D14" s="149"/>
      <c r="E14" s="148"/>
      <c r="F14" s="149"/>
      <c r="G14" s="148"/>
      <c r="H14" s="32"/>
      <c r="I14" s="50"/>
      <c r="J14" s="136"/>
      <c r="K14" s="139"/>
      <c r="L14" s="31"/>
      <c r="M14" s="6"/>
    </row>
    <row r="15" spans="1:128" s="9" customFormat="1" ht="15.5" x14ac:dyDescent="0.35">
      <c r="A15" s="116" t="s">
        <v>73</v>
      </c>
      <c r="B15" s="117"/>
      <c r="C15" s="150"/>
      <c r="D15" s="131"/>
      <c r="E15" s="150"/>
      <c r="F15" s="131"/>
      <c r="G15" s="150"/>
      <c r="H15" s="32"/>
      <c r="I15" s="50"/>
      <c r="J15" s="136"/>
      <c r="K15" s="131"/>
      <c r="M15" s="6"/>
    </row>
    <row r="16" spans="1:128" ht="13.5" x14ac:dyDescent="0.3">
      <c r="A16" s="118" t="s">
        <v>188</v>
      </c>
      <c r="B16" s="117"/>
      <c r="C16" s="68"/>
      <c r="D16" s="69"/>
      <c r="E16" s="68"/>
      <c r="F16" s="70"/>
      <c r="G16" s="68"/>
      <c r="H16" s="13"/>
      <c r="I16" s="51"/>
      <c r="J16" s="140" t="s">
        <v>80</v>
      </c>
      <c r="K16" s="141"/>
      <c r="L16" s="6"/>
      <c r="M16" s="6"/>
      <c r="N16" s="6"/>
      <c r="O16" s="6"/>
      <c r="P16" s="6"/>
      <c r="Q16" s="6"/>
      <c r="R16" s="6"/>
      <c r="S16" s="6"/>
      <c r="T16" s="6"/>
      <c r="U16" s="6"/>
    </row>
    <row r="17" spans="1:21" ht="13.5" x14ac:dyDescent="0.3">
      <c r="A17" s="118" t="s">
        <v>189</v>
      </c>
      <c r="B17" s="117"/>
      <c r="C17" s="36">
        <f>+C16*C11</f>
        <v>0</v>
      </c>
      <c r="D17" s="33"/>
      <c r="E17" s="36">
        <f>+E16*E11</f>
        <v>0</v>
      </c>
      <c r="F17" s="38"/>
      <c r="G17" s="36">
        <f>+G16*G11</f>
        <v>0</v>
      </c>
      <c r="H17" s="13"/>
      <c r="I17" s="49">
        <f>+G17+E17+C17</f>
        <v>0</v>
      </c>
      <c r="J17" s="142"/>
      <c r="K17" s="143"/>
      <c r="L17" s="6"/>
      <c r="M17" s="6"/>
      <c r="N17" s="6"/>
      <c r="O17" s="6"/>
      <c r="P17" s="6"/>
      <c r="Q17" s="6"/>
      <c r="R17" s="6"/>
      <c r="S17" s="6"/>
      <c r="T17" s="6"/>
      <c r="U17" s="6"/>
    </row>
    <row r="18" spans="1:21" ht="13.5" x14ac:dyDescent="0.3">
      <c r="A18" s="118" t="s">
        <v>63</v>
      </c>
      <c r="B18" s="117"/>
      <c r="C18" s="68"/>
      <c r="D18" s="69"/>
      <c r="E18" s="68"/>
      <c r="F18" s="70"/>
      <c r="G18" s="68"/>
      <c r="H18" s="13"/>
      <c r="I18" s="51"/>
      <c r="J18" s="140" t="s">
        <v>80</v>
      </c>
      <c r="K18" s="144"/>
      <c r="L18" s="6"/>
      <c r="M18" s="6"/>
    </row>
    <row r="19" spans="1:21" ht="13.5" x14ac:dyDescent="0.3">
      <c r="A19" s="118" t="s">
        <v>190</v>
      </c>
      <c r="B19" s="117"/>
      <c r="C19" s="36">
        <f>+C18*C17</f>
        <v>0</v>
      </c>
      <c r="D19" s="33"/>
      <c r="E19" s="36">
        <f>+E18*E17</f>
        <v>0</v>
      </c>
      <c r="F19" s="38"/>
      <c r="G19" s="36">
        <f>+G18*G17</f>
        <v>0</v>
      </c>
      <c r="H19" s="13"/>
      <c r="I19" s="49">
        <f>+G19+E19+C19</f>
        <v>0</v>
      </c>
      <c r="J19" s="142"/>
      <c r="K19" s="143"/>
      <c r="L19" s="6"/>
      <c r="M19" s="6"/>
    </row>
    <row r="20" spans="1:21" s="9" customFormat="1" ht="15.5" x14ac:dyDescent="0.35">
      <c r="A20" s="118" t="s">
        <v>23</v>
      </c>
      <c r="B20" s="117"/>
      <c r="C20" s="36">
        <f>+C17-C19</f>
        <v>0</v>
      </c>
      <c r="D20" s="22"/>
      <c r="E20" s="36">
        <f>+E17-E19</f>
        <v>0</v>
      </c>
      <c r="F20" s="35"/>
      <c r="G20" s="36">
        <f>+G17-G19</f>
        <v>0</v>
      </c>
      <c r="H20" s="32"/>
      <c r="I20" s="49">
        <f>+G20+E20+C20</f>
        <v>0</v>
      </c>
      <c r="J20" s="145"/>
      <c r="K20" s="92"/>
    </row>
    <row r="21" spans="1:21" s="9" customFormat="1" ht="15.5" x14ac:dyDescent="0.35">
      <c r="A21" s="116" t="s">
        <v>100</v>
      </c>
      <c r="B21" s="117"/>
      <c r="C21" s="36"/>
      <c r="D21" s="22"/>
      <c r="E21" s="36"/>
      <c r="F21" s="35"/>
      <c r="G21" s="36"/>
      <c r="H21" s="32"/>
      <c r="I21" s="49"/>
      <c r="J21" s="145"/>
      <c r="K21" s="92"/>
    </row>
    <row r="22" spans="1:21" s="9" customFormat="1" ht="15.5" x14ac:dyDescent="0.35">
      <c r="A22" s="119" t="s">
        <v>101</v>
      </c>
      <c r="B22" s="117"/>
      <c r="C22" s="30"/>
      <c r="D22" s="22"/>
      <c r="E22" s="30"/>
      <c r="F22" s="35"/>
      <c r="G22" s="30"/>
      <c r="H22" s="32"/>
      <c r="I22" s="49">
        <f>+G22+E22+C22</f>
        <v>0</v>
      </c>
      <c r="J22" s="145"/>
      <c r="K22" s="92"/>
    </row>
    <row r="23" spans="1:21" s="9" customFormat="1" ht="15.5" x14ac:dyDescent="0.35">
      <c r="A23" s="119" t="s">
        <v>98</v>
      </c>
      <c r="B23" s="117"/>
      <c r="C23" s="30"/>
      <c r="D23" s="22"/>
      <c r="E23" s="30"/>
      <c r="F23" s="35"/>
      <c r="G23" s="30"/>
      <c r="H23" s="32"/>
      <c r="I23" s="49">
        <f>+G23+E23+C23</f>
        <v>0</v>
      </c>
      <c r="J23" s="145"/>
      <c r="K23" s="92"/>
    </row>
    <row r="24" spans="1:21" s="9" customFormat="1" ht="15.5" x14ac:dyDescent="0.35">
      <c r="A24" s="119" t="s">
        <v>99</v>
      </c>
      <c r="B24" s="117"/>
      <c r="C24" s="30"/>
      <c r="D24" s="22"/>
      <c r="E24" s="30"/>
      <c r="F24" s="35"/>
      <c r="G24" s="30"/>
      <c r="H24" s="32"/>
      <c r="I24" s="49">
        <f>+G24+E24+C24</f>
        <v>0</v>
      </c>
      <c r="J24" s="145"/>
      <c r="K24" s="92"/>
    </row>
    <row r="25" spans="1:21" s="9" customFormat="1" ht="15.5" x14ac:dyDescent="0.35">
      <c r="A25" s="116" t="s">
        <v>102</v>
      </c>
      <c r="B25" s="117"/>
      <c r="C25" s="36">
        <f>C22+C23+C24</f>
        <v>0</v>
      </c>
      <c r="D25" s="22"/>
      <c r="E25" s="36">
        <f t="shared" ref="E25:G25" si="0">E22+E23+E24</f>
        <v>0</v>
      </c>
      <c r="F25" s="36">
        <f t="shared" si="0"/>
        <v>0</v>
      </c>
      <c r="G25" s="36">
        <f t="shared" si="0"/>
        <v>0</v>
      </c>
      <c r="H25" s="32"/>
      <c r="I25" s="49">
        <f>SUM(I22:I24)</f>
        <v>0</v>
      </c>
      <c r="J25" s="145"/>
      <c r="K25" s="92"/>
    </row>
    <row r="26" spans="1:21" s="9" customFormat="1" ht="15.5" x14ac:dyDescent="0.35">
      <c r="A26" s="116"/>
      <c r="B26" s="117"/>
      <c r="C26" s="36"/>
      <c r="D26" s="22"/>
      <c r="E26" s="36"/>
      <c r="F26" s="35"/>
      <c r="G26" s="36"/>
      <c r="H26" s="32"/>
      <c r="I26" s="49"/>
      <c r="J26" s="145"/>
      <c r="K26" s="92"/>
    </row>
    <row r="27" spans="1:21" s="9" customFormat="1" ht="15.5" x14ac:dyDescent="0.35">
      <c r="A27" s="116" t="s">
        <v>65</v>
      </c>
      <c r="B27" s="117"/>
      <c r="C27" s="36">
        <f>+C11-C17-C25</f>
        <v>0</v>
      </c>
      <c r="D27" s="22"/>
      <c r="E27" s="36">
        <f>+E11-E17-E25</f>
        <v>0</v>
      </c>
      <c r="F27" s="36">
        <f>+F11-F17-F25</f>
        <v>0</v>
      </c>
      <c r="G27" s="36">
        <f>+G11-G17-G25</f>
        <v>0</v>
      </c>
      <c r="H27" s="32"/>
      <c r="I27" s="49">
        <f>+G27+E27+C27</f>
        <v>0</v>
      </c>
      <c r="J27" s="145"/>
      <c r="K27" s="92"/>
    </row>
    <row r="28" spans="1:21" s="9" customFormat="1" ht="15.5" x14ac:dyDescent="0.35">
      <c r="A28" s="116" t="s">
        <v>64</v>
      </c>
      <c r="B28" s="117"/>
      <c r="C28" s="36">
        <f>+C27*0.5</f>
        <v>0</v>
      </c>
      <c r="D28" s="22"/>
      <c r="E28" s="36">
        <f>+E27*0.5</f>
        <v>0</v>
      </c>
      <c r="F28" s="35"/>
      <c r="G28" s="36">
        <f>+G27*0.5</f>
        <v>0</v>
      </c>
      <c r="H28" s="32"/>
      <c r="I28" s="49">
        <f>+G28+E28+C28</f>
        <v>0</v>
      </c>
      <c r="J28" s="145"/>
      <c r="K28" s="92"/>
    </row>
    <row r="29" spans="1:21" s="9" customFormat="1" ht="15.5" x14ac:dyDescent="0.35">
      <c r="A29" s="116" t="s">
        <v>66</v>
      </c>
      <c r="B29" s="117"/>
      <c r="C29" s="36">
        <f>+C27-C28</f>
        <v>0</v>
      </c>
      <c r="D29" s="22"/>
      <c r="E29" s="36">
        <f>+E27-E28</f>
        <v>0</v>
      </c>
      <c r="F29" s="35"/>
      <c r="G29" s="36">
        <f>+G27-G28</f>
        <v>0</v>
      </c>
      <c r="H29" s="32"/>
      <c r="I29" s="49">
        <f>+G29+E29+C29</f>
        <v>0</v>
      </c>
      <c r="J29" s="145"/>
      <c r="K29" s="92"/>
    </row>
    <row r="30" spans="1:21" s="9" customFormat="1" ht="15.5" x14ac:dyDescent="0.35">
      <c r="A30" s="116"/>
      <c r="B30" s="117"/>
      <c r="C30" s="37"/>
      <c r="D30" s="22"/>
      <c r="E30" s="37"/>
      <c r="F30" s="35"/>
      <c r="G30" s="37"/>
      <c r="H30" s="32"/>
      <c r="I30" s="52"/>
      <c r="J30" s="145"/>
      <c r="K30" s="92"/>
    </row>
    <row r="31" spans="1:21" s="9" customFormat="1" ht="16" thickBot="1" x14ac:dyDescent="0.4">
      <c r="A31" s="120" t="s">
        <v>67</v>
      </c>
      <c r="B31" s="121"/>
      <c r="C31" s="40">
        <f>C20+C29</f>
        <v>0</v>
      </c>
      <c r="D31" s="41"/>
      <c r="E31" s="40">
        <f>E20+E29</f>
        <v>0</v>
      </c>
      <c r="F31" s="40">
        <f>F20+F29</f>
        <v>0</v>
      </c>
      <c r="G31" s="40">
        <f>G20+G29</f>
        <v>0</v>
      </c>
      <c r="H31" s="42"/>
      <c r="I31" s="53">
        <f>I20+I29</f>
        <v>0</v>
      </c>
      <c r="J31" s="145"/>
      <c r="K31" s="92"/>
    </row>
    <row r="32" spans="1:21" x14ac:dyDescent="0.25">
      <c r="B32" s="13"/>
      <c r="C32" s="13"/>
      <c r="D32" s="13"/>
      <c r="I32" s="39"/>
    </row>
    <row r="33" spans="2:4" x14ac:dyDescent="0.25">
      <c r="B33" s="13"/>
      <c r="C33" s="13"/>
      <c r="D33" s="13"/>
    </row>
    <row r="34" spans="2:4" x14ac:dyDescent="0.25">
      <c r="B34" s="13"/>
      <c r="C34" s="13"/>
      <c r="D34" s="13"/>
    </row>
    <row r="35" spans="2:4" x14ac:dyDescent="0.25">
      <c r="B35" s="13"/>
      <c r="C35" s="13"/>
      <c r="D35" s="13"/>
    </row>
    <row r="36" spans="2:4" x14ac:dyDescent="0.25">
      <c r="B36" s="13"/>
      <c r="C36" s="13"/>
      <c r="D36" s="13"/>
    </row>
  </sheetData>
  <sheetProtection sheet="1" objects="1" scenarios="1"/>
  <dataValidations disablePrompts="1" count="1">
    <dataValidation type="list" allowBlank="1" showInputMessage="1" showErrorMessage="1" sqref="C3" xr:uid="{E35877E0-C2EF-4307-B2AF-0EB3EA4EF921}">
      <formula1>"Well-Supported, Supported, Promising, Not Yet Rated"</formula1>
    </dataValidation>
  </dataValidations>
  <pageMargins left="0.75" right="0.75" top="1" bottom="1" header="0.5" footer="0.5"/>
  <pageSetup scale="77" orientation="portrait"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C36"/>
  <sheetViews>
    <sheetView zoomScaleNormal="100" workbookViewId="0"/>
  </sheetViews>
  <sheetFormatPr defaultColWidth="10.84375" defaultRowHeight="12.5" x14ac:dyDescent="0.25"/>
  <cols>
    <col min="1" max="1" width="35.15234375" style="5" customWidth="1"/>
    <col min="2" max="2" width="2.15234375" style="5" customWidth="1"/>
    <col min="3" max="3" width="15.4609375" style="5" customWidth="1"/>
    <col min="4" max="4" width="2.15234375" style="5" customWidth="1"/>
    <col min="5" max="5" width="14.4609375" style="5" customWidth="1"/>
    <col min="6" max="6" width="1.84375" style="5" customWidth="1"/>
    <col min="7" max="7" width="15" style="5" customWidth="1"/>
    <col min="8" max="8" width="1.69140625" style="5" customWidth="1"/>
    <col min="9" max="9" width="15.3046875" style="5" customWidth="1"/>
    <col min="10" max="10" width="14.84375" style="5" customWidth="1"/>
    <col min="11" max="11" width="20.3046875" style="5" customWidth="1"/>
    <col min="12" max="16384" width="10.84375" style="5"/>
  </cols>
  <sheetData>
    <row r="1" spans="1:133" s="456" customFormat="1" ht="31" customHeight="1" x14ac:dyDescent="0.3">
      <c r="A1" s="391" t="s">
        <v>199</v>
      </c>
      <c r="B1" s="391"/>
      <c r="C1" s="391"/>
      <c r="D1" s="391"/>
      <c r="F1" s="457"/>
      <c r="G1" s="457"/>
      <c r="H1" s="457"/>
      <c r="I1" s="457"/>
      <c r="J1" s="458"/>
      <c r="K1" s="458"/>
      <c r="L1" s="459"/>
      <c r="M1" s="460"/>
      <c r="N1" s="460"/>
      <c r="O1" s="460"/>
      <c r="P1" s="460"/>
      <c r="Q1" s="460"/>
      <c r="R1" s="460"/>
      <c r="S1" s="460"/>
      <c r="T1" s="460"/>
      <c r="U1" s="460"/>
      <c r="V1" s="461"/>
      <c r="W1" s="461"/>
      <c r="X1" s="461"/>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row>
    <row r="2" spans="1:133" s="9" customFormat="1" ht="15.5" x14ac:dyDescent="0.35">
      <c r="A2" s="103" t="s">
        <v>35</v>
      </c>
      <c r="B2" s="92"/>
      <c r="C2" s="122">
        <f>+'1. Projected Numbers Served'!A20</f>
        <v>0</v>
      </c>
      <c r="D2" s="122"/>
      <c r="E2" s="123"/>
      <c r="F2" s="21"/>
      <c r="G2" s="21"/>
      <c r="H2" s="22"/>
      <c r="I2" s="22"/>
      <c r="J2" s="23"/>
      <c r="V2" s="180"/>
      <c r="W2" s="181"/>
      <c r="X2" s="182"/>
    </row>
    <row r="3" spans="1:133" s="9" customFormat="1" ht="15.5" x14ac:dyDescent="0.35">
      <c r="A3" s="104" t="s">
        <v>97</v>
      </c>
      <c r="B3" s="105"/>
      <c r="C3" s="99" t="s">
        <v>132</v>
      </c>
      <c r="D3" s="34"/>
      <c r="E3" s="28" t="s">
        <v>131</v>
      </c>
      <c r="F3" s="67"/>
      <c r="G3" s="22"/>
      <c r="H3" s="22"/>
      <c r="I3" s="22"/>
      <c r="J3" s="35"/>
      <c r="V3" s="183"/>
      <c r="W3" s="181"/>
      <c r="X3" s="182"/>
    </row>
    <row r="4" spans="1:133" s="9" customFormat="1" ht="16" thickBot="1" x14ac:dyDescent="0.4">
      <c r="A4" s="106"/>
      <c r="B4" s="107"/>
      <c r="C4" s="13"/>
      <c r="D4" s="13"/>
      <c r="E4" s="13"/>
      <c r="F4" s="13"/>
      <c r="G4" s="13"/>
      <c r="H4" s="13"/>
      <c r="I4" s="13"/>
      <c r="J4" s="13"/>
      <c r="V4" s="183"/>
      <c r="W4" s="184"/>
      <c r="X4" s="182"/>
    </row>
    <row r="5" spans="1:133" s="9" customFormat="1" ht="15.5" x14ac:dyDescent="0.35">
      <c r="A5" s="108"/>
      <c r="B5" s="109"/>
      <c r="C5" s="109"/>
      <c r="D5" s="124"/>
      <c r="E5" s="109"/>
      <c r="F5" s="124"/>
      <c r="G5" s="109"/>
      <c r="H5" s="124"/>
      <c r="I5" s="125"/>
      <c r="J5" s="107"/>
      <c r="V5" s="185"/>
      <c r="W5" s="186"/>
      <c r="X5" s="182"/>
    </row>
    <row r="6" spans="1:133" s="9" customFormat="1" ht="31" x14ac:dyDescent="0.35">
      <c r="A6" s="110"/>
      <c r="B6" s="111"/>
      <c r="C6" s="126" t="s">
        <v>3</v>
      </c>
      <c r="D6" s="127"/>
      <c r="E6" s="126" t="s">
        <v>4</v>
      </c>
      <c r="F6" s="128"/>
      <c r="G6" s="126" t="s">
        <v>5</v>
      </c>
      <c r="H6" s="129"/>
      <c r="I6" s="134" t="s">
        <v>40</v>
      </c>
      <c r="J6" s="132"/>
      <c r="V6" s="187"/>
      <c r="W6" s="188"/>
      <c r="X6" s="189"/>
    </row>
    <row r="7" spans="1:133" s="9" customFormat="1" ht="15.5" x14ac:dyDescent="0.35">
      <c r="A7" s="112"/>
      <c r="B7" s="113"/>
      <c r="C7" s="130"/>
      <c r="D7" s="131"/>
      <c r="E7" s="130"/>
      <c r="F7" s="132"/>
      <c r="G7" s="130"/>
      <c r="H7" s="107"/>
      <c r="I7" s="133"/>
      <c r="J7" s="132"/>
      <c r="K7" s="135"/>
      <c r="L7"/>
      <c r="M7" s="5"/>
    </row>
    <row r="8" spans="1:133" s="9" customFormat="1" ht="15.5" x14ac:dyDescent="0.35">
      <c r="A8" s="114" t="s">
        <v>75</v>
      </c>
      <c r="B8" s="113"/>
      <c r="C8" s="130"/>
      <c r="D8" s="131"/>
      <c r="E8" s="130"/>
      <c r="F8" s="132"/>
      <c r="G8" s="130"/>
      <c r="H8" s="107"/>
      <c r="I8" s="133"/>
      <c r="J8" s="132"/>
      <c r="K8" s="135"/>
      <c r="L8"/>
      <c r="M8" s="5"/>
    </row>
    <row r="9" spans="1:133" s="9" customFormat="1" ht="15.5" x14ac:dyDescent="0.35">
      <c r="A9" s="112" t="s">
        <v>186</v>
      </c>
      <c r="B9" s="113"/>
      <c r="C9" s="152">
        <f>'1. Projected Numbers Served'!E21+'1. Projected Numbers Served'!E22</f>
        <v>0</v>
      </c>
      <c r="D9" s="153"/>
      <c r="E9" s="152">
        <f>'1. Projected Numbers Served'!F21+'1. Projected Numbers Served'!F22</f>
        <v>0</v>
      </c>
      <c r="F9" s="154"/>
      <c r="G9" s="152">
        <f>'1. Projected Numbers Served'!G21+'1. Projected Numbers Served'!G22</f>
        <v>0</v>
      </c>
      <c r="H9" s="32"/>
      <c r="I9" s="47"/>
      <c r="J9" s="533" t="s">
        <v>191</v>
      </c>
      <c r="K9" s="534"/>
      <c r="L9" s="539"/>
      <c r="M9" s="535"/>
      <c r="N9" s="536"/>
      <c r="O9" s="536"/>
      <c r="P9" s="536"/>
      <c r="Q9" s="536"/>
      <c r="R9" s="536"/>
      <c r="S9" s="536"/>
      <c r="T9" s="536"/>
    </row>
    <row r="10" spans="1:133" s="9" customFormat="1" ht="15.5" x14ac:dyDescent="0.35">
      <c r="A10" s="112" t="s">
        <v>187</v>
      </c>
      <c r="B10" s="113"/>
      <c r="C10" s="100"/>
      <c r="D10" s="101"/>
      <c r="E10" s="100"/>
      <c r="F10" s="102"/>
      <c r="G10" s="100"/>
      <c r="H10" s="32"/>
      <c r="I10" s="47"/>
      <c r="J10" s="533" t="s">
        <v>140</v>
      </c>
      <c r="K10" s="540"/>
      <c r="L10" s="541"/>
      <c r="M10" s="535"/>
      <c r="N10" s="536"/>
      <c r="O10" s="536"/>
      <c r="P10" s="536"/>
      <c r="Q10" s="536"/>
      <c r="R10" s="536"/>
      <c r="S10" s="536"/>
      <c r="T10" s="536"/>
    </row>
    <row r="11" spans="1:133" s="9" customFormat="1" ht="15.5" x14ac:dyDescent="0.35">
      <c r="A11" s="115" t="s">
        <v>76</v>
      </c>
      <c r="B11" s="113"/>
      <c r="C11" s="43">
        <f>+C10*C9</f>
        <v>0</v>
      </c>
      <c r="D11" s="44"/>
      <c r="E11" s="43">
        <f>+E10*E9</f>
        <v>0</v>
      </c>
      <c r="F11" s="44"/>
      <c r="G11" s="43">
        <f>+G10*G9</f>
        <v>0</v>
      </c>
      <c r="H11" s="45"/>
      <c r="I11" s="46">
        <f>+G11+E11+C11</f>
        <v>0</v>
      </c>
      <c r="J11" s="136"/>
      <c r="K11" s="137"/>
      <c r="L11" s="29"/>
      <c r="M11" s="6"/>
    </row>
    <row r="12" spans="1:133" s="9" customFormat="1" ht="15.5" x14ac:dyDescent="0.35">
      <c r="A12" s="112"/>
      <c r="B12" s="113"/>
      <c r="C12" s="130"/>
      <c r="D12" s="131"/>
      <c r="E12" s="146"/>
      <c r="F12" s="131"/>
      <c r="G12" s="130"/>
      <c r="H12" s="32"/>
      <c r="I12" s="48"/>
      <c r="J12" s="136"/>
      <c r="K12" s="137"/>
      <c r="L12" s="29"/>
      <c r="M12" s="6"/>
    </row>
    <row r="13" spans="1:133" s="9" customFormat="1" ht="15.5" x14ac:dyDescent="0.35">
      <c r="A13" s="115" t="s">
        <v>77</v>
      </c>
      <c r="B13" s="113"/>
      <c r="C13" s="147"/>
      <c r="D13" s="131"/>
      <c r="E13" s="146"/>
      <c r="F13" s="89"/>
      <c r="G13" s="130"/>
      <c r="H13" s="32"/>
      <c r="I13" s="48"/>
      <c r="J13" s="136"/>
      <c r="K13" s="138"/>
      <c r="L13" s="29"/>
      <c r="M13" s="6"/>
    </row>
    <row r="14" spans="1:133" s="9" customFormat="1" ht="15.5" x14ac:dyDescent="0.35">
      <c r="A14" s="116"/>
      <c r="B14" s="117"/>
      <c r="C14" s="148"/>
      <c r="D14" s="149"/>
      <c r="E14" s="148"/>
      <c r="F14" s="149"/>
      <c r="G14" s="148"/>
      <c r="H14" s="32"/>
      <c r="I14" s="50"/>
      <c r="J14" s="136"/>
      <c r="K14" s="139"/>
      <c r="L14" s="31"/>
      <c r="M14" s="6"/>
    </row>
    <row r="15" spans="1:133" s="9" customFormat="1" ht="15.5" x14ac:dyDescent="0.35">
      <c r="A15" s="116" t="s">
        <v>73</v>
      </c>
      <c r="B15" s="117"/>
      <c r="C15" s="150"/>
      <c r="D15" s="131"/>
      <c r="E15" s="150"/>
      <c r="F15" s="131"/>
      <c r="G15" s="150"/>
      <c r="H15" s="32"/>
      <c r="I15" s="50"/>
      <c r="J15" s="136"/>
      <c r="K15" s="131"/>
      <c r="M15" s="6"/>
    </row>
    <row r="16" spans="1:133" ht="13.5" x14ac:dyDescent="0.3">
      <c r="A16" s="118" t="s">
        <v>188</v>
      </c>
      <c r="B16" s="117"/>
      <c r="C16" s="68"/>
      <c r="D16" s="69"/>
      <c r="E16" s="68"/>
      <c r="F16" s="70"/>
      <c r="G16" s="68"/>
      <c r="H16" s="13"/>
      <c r="I16" s="51"/>
      <c r="J16" s="140" t="s">
        <v>80</v>
      </c>
      <c r="K16" s="141"/>
      <c r="L16" s="6"/>
      <c r="M16" s="6"/>
      <c r="N16" s="6"/>
      <c r="O16" s="6"/>
      <c r="P16" s="6"/>
      <c r="Q16" s="6"/>
      <c r="R16" s="6"/>
      <c r="S16" s="6"/>
      <c r="T16" s="6"/>
      <c r="U16" s="6"/>
    </row>
    <row r="17" spans="1:21" ht="13.5" x14ac:dyDescent="0.3">
      <c r="A17" s="118" t="s">
        <v>189</v>
      </c>
      <c r="B17" s="117"/>
      <c r="C17" s="36">
        <f>+C16*C11</f>
        <v>0</v>
      </c>
      <c r="D17" s="33"/>
      <c r="E17" s="36">
        <f t="shared" ref="E17:G17" si="0">+E16*E11</f>
        <v>0</v>
      </c>
      <c r="F17" s="36">
        <f t="shared" si="0"/>
        <v>0</v>
      </c>
      <c r="G17" s="36">
        <f t="shared" si="0"/>
        <v>0</v>
      </c>
      <c r="H17" s="13"/>
      <c r="I17" s="49">
        <f>+G17+E17+C17</f>
        <v>0</v>
      </c>
      <c r="J17" s="142"/>
      <c r="K17" s="143"/>
      <c r="L17" s="6"/>
      <c r="M17" s="6"/>
      <c r="N17" s="6"/>
      <c r="O17" s="6"/>
      <c r="P17" s="6"/>
      <c r="Q17" s="6"/>
      <c r="R17" s="6"/>
      <c r="S17" s="6"/>
      <c r="T17" s="6"/>
      <c r="U17" s="6"/>
    </row>
    <row r="18" spans="1:21" ht="13.5" x14ac:dyDescent="0.3">
      <c r="A18" s="118" t="s">
        <v>63</v>
      </c>
      <c r="B18" s="117"/>
      <c r="C18" s="68"/>
      <c r="D18" s="69"/>
      <c r="E18" s="68"/>
      <c r="F18" s="70"/>
      <c r="G18" s="68"/>
      <c r="H18" s="13"/>
      <c r="I18" s="51"/>
      <c r="J18" s="140" t="s">
        <v>80</v>
      </c>
      <c r="K18" s="144"/>
      <c r="L18" s="6"/>
      <c r="M18" s="6"/>
    </row>
    <row r="19" spans="1:21" ht="13.5" x14ac:dyDescent="0.3">
      <c r="A19" s="118" t="s">
        <v>190</v>
      </c>
      <c r="B19" s="117"/>
      <c r="C19" s="36">
        <f>+C18*C17</f>
        <v>0</v>
      </c>
      <c r="D19" s="33"/>
      <c r="E19" s="36">
        <f>+E18*E17</f>
        <v>0</v>
      </c>
      <c r="F19" s="38"/>
      <c r="G19" s="36">
        <f>+G18*G17</f>
        <v>0</v>
      </c>
      <c r="H19" s="13"/>
      <c r="I19" s="49">
        <f>+G19+E19+C19</f>
        <v>0</v>
      </c>
      <c r="J19" s="142"/>
      <c r="K19" s="143"/>
      <c r="L19" s="6"/>
      <c r="M19" s="6"/>
    </row>
    <row r="20" spans="1:21" s="9" customFormat="1" ht="15.5" x14ac:dyDescent="0.35">
      <c r="A20" s="118" t="s">
        <v>23</v>
      </c>
      <c r="B20" s="117"/>
      <c r="C20" s="36">
        <f>+C17-C19</f>
        <v>0</v>
      </c>
      <c r="D20" s="22"/>
      <c r="E20" s="36">
        <f>+E17-E19</f>
        <v>0</v>
      </c>
      <c r="F20" s="35"/>
      <c r="G20" s="36">
        <f>+G17-G19</f>
        <v>0</v>
      </c>
      <c r="H20" s="32"/>
      <c r="I20" s="49">
        <f>+G20+E20+C20</f>
        <v>0</v>
      </c>
      <c r="J20" s="145"/>
      <c r="K20" s="92"/>
    </row>
    <row r="21" spans="1:21" s="9" customFormat="1" ht="15.5" x14ac:dyDescent="0.35">
      <c r="A21" s="116" t="s">
        <v>100</v>
      </c>
      <c r="B21" s="117"/>
      <c r="C21" s="36"/>
      <c r="D21" s="22"/>
      <c r="E21" s="36"/>
      <c r="F21" s="35"/>
      <c r="G21" s="36"/>
      <c r="H21" s="32"/>
      <c r="I21" s="49"/>
      <c r="J21" s="145"/>
      <c r="K21" s="92"/>
    </row>
    <row r="22" spans="1:21" s="9" customFormat="1" ht="15.5" x14ac:dyDescent="0.35">
      <c r="A22" s="119" t="s">
        <v>101</v>
      </c>
      <c r="B22" s="117"/>
      <c r="C22" s="30"/>
      <c r="D22" s="22"/>
      <c r="E22" s="30"/>
      <c r="F22" s="35"/>
      <c r="G22" s="30"/>
      <c r="H22" s="32"/>
      <c r="I22" s="49">
        <f>+G22+E22+C22</f>
        <v>0</v>
      </c>
      <c r="J22" s="145"/>
      <c r="K22" s="92"/>
    </row>
    <row r="23" spans="1:21" s="9" customFormat="1" ht="15.5" x14ac:dyDescent="0.35">
      <c r="A23" s="119" t="s">
        <v>98</v>
      </c>
      <c r="B23" s="117"/>
      <c r="C23" s="30"/>
      <c r="D23" s="22"/>
      <c r="E23" s="30"/>
      <c r="F23" s="35"/>
      <c r="G23" s="30"/>
      <c r="H23" s="32"/>
      <c r="I23" s="49">
        <f>+G23+E23+C23</f>
        <v>0</v>
      </c>
      <c r="J23" s="145"/>
      <c r="K23" s="92"/>
    </row>
    <row r="24" spans="1:21" s="9" customFormat="1" ht="15.5" x14ac:dyDescent="0.35">
      <c r="A24" s="119" t="s">
        <v>99</v>
      </c>
      <c r="B24" s="117"/>
      <c r="C24" s="30"/>
      <c r="D24" s="22"/>
      <c r="E24" s="30"/>
      <c r="F24" s="35"/>
      <c r="G24" s="30"/>
      <c r="H24" s="32"/>
      <c r="I24" s="49">
        <f>+G24+E24+C24</f>
        <v>0</v>
      </c>
      <c r="J24" s="145"/>
      <c r="K24" s="92"/>
    </row>
    <row r="25" spans="1:21" s="9" customFormat="1" ht="15.5" x14ac:dyDescent="0.35">
      <c r="A25" s="116" t="s">
        <v>102</v>
      </c>
      <c r="B25" s="117"/>
      <c r="C25" s="36">
        <f>C22+C23+C24</f>
        <v>0</v>
      </c>
      <c r="D25" s="22"/>
      <c r="E25" s="36">
        <f t="shared" ref="E25:G25" si="1">E22+E23+E24</f>
        <v>0</v>
      </c>
      <c r="F25" s="36">
        <f t="shared" si="1"/>
        <v>0</v>
      </c>
      <c r="G25" s="36">
        <f t="shared" si="1"/>
        <v>0</v>
      </c>
      <c r="H25" s="32"/>
      <c r="I25" s="49">
        <f>SUM(I22:I24)</f>
        <v>0</v>
      </c>
      <c r="J25" s="145"/>
      <c r="K25" s="92"/>
    </row>
    <row r="26" spans="1:21" s="9" customFormat="1" ht="15.5" x14ac:dyDescent="0.35">
      <c r="A26" s="116"/>
      <c r="B26" s="117"/>
      <c r="C26" s="36"/>
      <c r="D26" s="22"/>
      <c r="E26" s="36"/>
      <c r="F26" s="35"/>
      <c r="G26" s="36"/>
      <c r="H26" s="32"/>
      <c r="I26" s="49"/>
      <c r="J26" s="145"/>
      <c r="K26" s="92"/>
    </row>
    <row r="27" spans="1:21" s="9" customFormat="1" ht="15.5" x14ac:dyDescent="0.35">
      <c r="A27" s="116" t="s">
        <v>65</v>
      </c>
      <c r="B27" s="117"/>
      <c r="C27" s="36">
        <f>+C11-C17-C25</f>
        <v>0</v>
      </c>
      <c r="D27" s="22"/>
      <c r="E27" s="36">
        <f>+E11-E17-E25</f>
        <v>0</v>
      </c>
      <c r="F27" s="36">
        <f>+F11-F17-F25</f>
        <v>0</v>
      </c>
      <c r="G27" s="36">
        <f>+G11-G17-G25</f>
        <v>0</v>
      </c>
      <c r="H27" s="32"/>
      <c r="I27" s="49">
        <f>+G27+E27+C27</f>
        <v>0</v>
      </c>
      <c r="J27" s="145"/>
      <c r="K27" s="92"/>
    </row>
    <row r="28" spans="1:21" s="9" customFormat="1" ht="15.5" x14ac:dyDescent="0.35">
      <c r="A28" s="116" t="s">
        <v>64</v>
      </c>
      <c r="B28" s="117"/>
      <c r="C28" s="36">
        <f>+C27*0.5</f>
        <v>0</v>
      </c>
      <c r="D28" s="22"/>
      <c r="E28" s="36">
        <f>+E27*0.5</f>
        <v>0</v>
      </c>
      <c r="F28" s="35"/>
      <c r="G28" s="36">
        <f>+G27*0.5</f>
        <v>0</v>
      </c>
      <c r="H28" s="32"/>
      <c r="I28" s="49">
        <f>+G28+E28+C28</f>
        <v>0</v>
      </c>
      <c r="J28" s="145"/>
      <c r="K28" s="92"/>
    </row>
    <row r="29" spans="1:21" s="9" customFormat="1" ht="15.5" x14ac:dyDescent="0.35">
      <c r="A29" s="116" t="s">
        <v>66</v>
      </c>
      <c r="B29" s="117"/>
      <c r="C29" s="36">
        <f>+C27-C28</f>
        <v>0</v>
      </c>
      <c r="D29" s="22"/>
      <c r="E29" s="36">
        <f>+E27-E28</f>
        <v>0</v>
      </c>
      <c r="F29" s="35"/>
      <c r="G29" s="36">
        <f>+G27-G28</f>
        <v>0</v>
      </c>
      <c r="H29" s="32"/>
      <c r="I29" s="49">
        <f>+G29+E29+C29</f>
        <v>0</v>
      </c>
      <c r="J29" s="145"/>
      <c r="K29" s="92"/>
    </row>
    <row r="30" spans="1:21" s="9" customFormat="1" ht="15.5" x14ac:dyDescent="0.35">
      <c r="A30" s="116"/>
      <c r="B30" s="117"/>
      <c r="C30" s="37"/>
      <c r="D30" s="22"/>
      <c r="E30" s="37"/>
      <c r="F30" s="35"/>
      <c r="G30" s="37"/>
      <c r="H30" s="32"/>
      <c r="I30" s="52"/>
      <c r="J30" s="145"/>
      <c r="K30" s="92"/>
    </row>
    <row r="31" spans="1:21" s="9" customFormat="1" ht="16" thickBot="1" x14ac:dyDescent="0.4">
      <c r="A31" s="120" t="s">
        <v>67</v>
      </c>
      <c r="B31" s="121"/>
      <c r="C31" s="40">
        <f>C20+C29</f>
        <v>0</v>
      </c>
      <c r="D31" s="41"/>
      <c r="E31" s="40">
        <f>E20+E29</f>
        <v>0</v>
      </c>
      <c r="F31" s="40">
        <f>F20+F29</f>
        <v>0</v>
      </c>
      <c r="G31" s="40">
        <f>G20+G29</f>
        <v>0</v>
      </c>
      <c r="H31" s="42"/>
      <c r="I31" s="53">
        <f>I20+I29</f>
        <v>0</v>
      </c>
      <c r="J31" s="145"/>
      <c r="K31" s="92"/>
    </row>
    <row r="32" spans="1:21" x14ac:dyDescent="0.25">
      <c r="B32" s="13"/>
      <c r="C32" s="13"/>
      <c r="D32" s="13"/>
      <c r="I32" s="39"/>
    </row>
    <row r="33" spans="2:4" x14ac:dyDescent="0.25">
      <c r="B33" s="13"/>
      <c r="C33" s="13"/>
      <c r="D33" s="13"/>
    </row>
    <row r="34" spans="2:4" x14ac:dyDescent="0.25">
      <c r="B34" s="13"/>
      <c r="C34" s="13"/>
      <c r="D34" s="13"/>
    </row>
    <row r="35" spans="2:4" x14ac:dyDescent="0.25">
      <c r="B35" s="13"/>
      <c r="C35" s="13"/>
      <c r="D35" s="13"/>
    </row>
    <row r="36" spans="2:4" x14ac:dyDescent="0.25">
      <c r="B36" s="13"/>
      <c r="C36" s="13"/>
      <c r="D36" s="13"/>
    </row>
  </sheetData>
  <sheetProtection sheet="1" objects="1" scenarios="1"/>
  <dataValidations disablePrompts="1" count="1">
    <dataValidation type="list" allowBlank="1" showInputMessage="1" showErrorMessage="1" sqref="C3" xr:uid="{26457868-E7F6-4F39-BC73-95BEAAA6C099}">
      <formula1>"Well-Supported, Supported, Promising, Not Yet Rated"</formula1>
    </dataValidation>
  </dataValidations>
  <pageMargins left="0.75" right="0.75" top="1" bottom="1" header="0.5" footer="0.5"/>
  <pageSetup scale="75" fitToHeight="0" orientation="portrait"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O36"/>
  <sheetViews>
    <sheetView topLeftCell="K1" zoomScaleNormal="100" workbookViewId="0">
      <selection activeCell="P6" sqref="P6"/>
    </sheetView>
  </sheetViews>
  <sheetFormatPr defaultColWidth="10.84375" defaultRowHeight="12.5" x14ac:dyDescent="0.25"/>
  <cols>
    <col min="1" max="1" width="35.15234375" style="5" customWidth="1"/>
    <col min="2" max="2" width="2.15234375" style="5" customWidth="1"/>
    <col min="3" max="3" width="15.4609375" style="5" customWidth="1"/>
    <col min="4" max="4" width="2.15234375" style="5" customWidth="1"/>
    <col min="5" max="5" width="14.4609375" style="5" customWidth="1"/>
    <col min="6" max="6" width="1.84375" style="5" customWidth="1"/>
    <col min="7" max="7" width="15" style="5" customWidth="1"/>
    <col min="8" max="8" width="1.69140625" style="5" customWidth="1"/>
    <col min="9" max="9" width="15.3046875" style="5" customWidth="1"/>
    <col min="10" max="10" width="14.84375" style="5" customWidth="1"/>
    <col min="11" max="11" width="20.3046875" style="5" customWidth="1"/>
    <col min="12" max="16384" width="10.84375" style="5"/>
  </cols>
  <sheetData>
    <row r="1" spans="1:145" s="456" customFormat="1" ht="31" customHeight="1" x14ac:dyDescent="0.3">
      <c r="A1" s="391" t="s">
        <v>200</v>
      </c>
      <c r="B1" s="391"/>
      <c r="C1" s="391"/>
      <c r="D1" s="391"/>
      <c r="F1" s="457"/>
      <c r="G1" s="457"/>
      <c r="H1" s="457"/>
      <c r="I1" s="457"/>
      <c r="J1" s="458"/>
      <c r="K1" s="458"/>
      <c r="L1" s="459"/>
      <c r="M1" s="460"/>
      <c r="N1" s="460"/>
      <c r="O1" s="460"/>
      <c r="P1" s="460"/>
      <c r="Q1" s="460"/>
      <c r="R1" s="460"/>
      <c r="S1" s="460"/>
      <c r="T1" s="460"/>
      <c r="U1" s="460"/>
      <c r="V1" s="461"/>
      <c r="W1" s="461"/>
      <c r="X1" s="461"/>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row>
    <row r="2" spans="1:145" s="9" customFormat="1" ht="15.5" x14ac:dyDescent="0.35">
      <c r="A2" s="103" t="s">
        <v>35</v>
      </c>
      <c r="B2" s="92"/>
      <c r="C2" s="122">
        <f>+'1. Projected Numbers Served'!A25</f>
        <v>0</v>
      </c>
      <c r="D2" s="122"/>
      <c r="E2" s="123"/>
      <c r="F2" s="21"/>
      <c r="G2" s="21"/>
      <c r="H2" s="22"/>
      <c r="I2" s="22"/>
      <c r="J2" s="23"/>
      <c r="V2" s="180"/>
      <c r="W2" s="181"/>
      <c r="X2" s="182"/>
    </row>
    <row r="3" spans="1:145" s="9" customFormat="1" ht="15.5" x14ac:dyDescent="0.35">
      <c r="A3" s="104" t="s">
        <v>97</v>
      </c>
      <c r="B3" s="105"/>
      <c r="C3" s="99" t="s">
        <v>132</v>
      </c>
      <c r="D3" s="34"/>
      <c r="E3" s="28" t="s">
        <v>131</v>
      </c>
      <c r="F3" s="67"/>
      <c r="G3" s="22"/>
      <c r="H3" s="22"/>
      <c r="I3" s="22"/>
      <c r="J3" s="35"/>
      <c r="V3" s="183"/>
      <c r="W3" s="181"/>
      <c r="X3" s="182"/>
    </row>
    <row r="4" spans="1:145" s="9" customFormat="1" ht="16" thickBot="1" x14ac:dyDescent="0.4">
      <c r="A4" s="106"/>
      <c r="B4" s="107"/>
      <c r="C4" s="13"/>
      <c r="D4" s="13"/>
      <c r="E4" s="13"/>
      <c r="F4" s="13"/>
      <c r="G4" s="13"/>
      <c r="H4" s="13"/>
      <c r="I4" s="13"/>
      <c r="J4" s="13"/>
      <c r="V4" s="183"/>
      <c r="W4" s="184"/>
      <c r="X4" s="182"/>
    </row>
    <row r="5" spans="1:145" s="9" customFormat="1" ht="15.5" x14ac:dyDescent="0.35">
      <c r="A5" s="108"/>
      <c r="B5" s="109"/>
      <c r="C5" s="109"/>
      <c r="D5" s="124"/>
      <c r="E5" s="109"/>
      <c r="F5" s="124"/>
      <c r="G5" s="109"/>
      <c r="H5" s="124"/>
      <c r="I5" s="125"/>
      <c r="J5" s="107"/>
      <c r="V5" s="185"/>
      <c r="W5" s="186"/>
      <c r="X5" s="182"/>
    </row>
    <row r="6" spans="1:145" s="9" customFormat="1" ht="31" x14ac:dyDescent="0.35">
      <c r="A6" s="110"/>
      <c r="B6" s="111"/>
      <c r="C6" s="126" t="s">
        <v>3</v>
      </c>
      <c r="D6" s="127"/>
      <c r="E6" s="126" t="s">
        <v>4</v>
      </c>
      <c r="F6" s="128"/>
      <c r="G6" s="126" t="s">
        <v>5</v>
      </c>
      <c r="H6" s="129"/>
      <c r="I6" s="134" t="s">
        <v>40</v>
      </c>
      <c r="J6" s="132"/>
      <c r="V6" s="187"/>
      <c r="W6" s="188"/>
      <c r="X6" s="189"/>
    </row>
    <row r="7" spans="1:145" s="9" customFormat="1" ht="15.5" x14ac:dyDescent="0.35">
      <c r="A7" s="112"/>
      <c r="B7" s="113"/>
      <c r="C7" s="130"/>
      <c r="D7" s="131"/>
      <c r="E7" s="130"/>
      <c r="F7" s="132"/>
      <c r="G7" s="130"/>
      <c r="H7" s="107"/>
      <c r="I7" s="133"/>
      <c r="J7" s="132"/>
      <c r="K7" s="135"/>
      <c r="L7"/>
      <c r="M7" s="5"/>
    </row>
    <row r="8" spans="1:145" s="9" customFormat="1" ht="15.5" x14ac:dyDescent="0.35">
      <c r="A8" s="114" t="s">
        <v>75</v>
      </c>
      <c r="B8" s="113"/>
      <c r="C8" s="130"/>
      <c r="D8" s="131"/>
      <c r="E8" s="130"/>
      <c r="F8" s="132"/>
      <c r="G8" s="130"/>
      <c r="H8" s="107"/>
      <c r="I8" s="133"/>
      <c r="J8" s="132"/>
      <c r="K8" s="135"/>
      <c r="L8"/>
      <c r="M8" s="5"/>
    </row>
    <row r="9" spans="1:145" s="9" customFormat="1" ht="15.5" x14ac:dyDescent="0.35">
      <c r="A9" s="112" t="s">
        <v>186</v>
      </c>
      <c r="B9" s="113"/>
      <c r="C9" s="152">
        <f>'1. Projected Numbers Served'!E26+'1. Projected Numbers Served'!E27</f>
        <v>0</v>
      </c>
      <c r="D9" s="153"/>
      <c r="E9" s="152">
        <f>'1. Projected Numbers Served'!F26+'1. Projected Numbers Served'!F27</f>
        <v>0</v>
      </c>
      <c r="F9" s="154"/>
      <c r="G9" s="152">
        <f>'1. Projected Numbers Served'!G26+'1. Projected Numbers Served'!G27</f>
        <v>0</v>
      </c>
      <c r="H9" s="32"/>
      <c r="I9" s="47"/>
      <c r="J9" s="533" t="s">
        <v>191</v>
      </c>
      <c r="K9" s="534"/>
      <c r="L9" s="539"/>
      <c r="M9" s="535"/>
      <c r="N9" s="536"/>
      <c r="O9" s="536"/>
      <c r="P9" s="536"/>
      <c r="Q9" s="536"/>
      <c r="R9" s="536"/>
      <c r="S9" s="536"/>
      <c r="T9" s="536"/>
    </row>
    <row r="10" spans="1:145" s="9" customFormat="1" ht="15.5" x14ac:dyDescent="0.35">
      <c r="A10" s="112" t="s">
        <v>187</v>
      </c>
      <c r="B10" s="113"/>
      <c r="C10" s="100"/>
      <c r="D10" s="101"/>
      <c r="E10" s="100"/>
      <c r="F10" s="102"/>
      <c r="G10" s="100"/>
      <c r="H10" s="32"/>
      <c r="I10" s="47"/>
      <c r="J10" s="533" t="s">
        <v>140</v>
      </c>
      <c r="K10" s="540"/>
      <c r="L10" s="541"/>
      <c r="M10" s="535"/>
      <c r="N10" s="536"/>
      <c r="O10" s="536"/>
      <c r="P10" s="536"/>
      <c r="Q10" s="536"/>
      <c r="R10" s="536"/>
      <c r="S10" s="536"/>
      <c r="T10" s="536"/>
    </row>
    <row r="11" spans="1:145" s="9" customFormat="1" ht="15.5" x14ac:dyDescent="0.35">
      <c r="A11" s="115" t="s">
        <v>76</v>
      </c>
      <c r="B11" s="113"/>
      <c r="C11" s="43">
        <f>+C10*C9</f>
        <v>0</v>
      </c>
      <c r="D11" s="44"/>
      <c r="E11" s="43">
        <f>+E10*E9</f>
        <v>0</v>
      </c>
      <c r="F11" s="44"/>
      <c r="G11" s="43">
        <f>+G10*G9</f>
        <v>0</v>
      </c>
      <c r="H11" s="45"/>
      <c r="I11" s="46">
        <f>+G11+E11+C11</f>
        <v>0</v>
      </c>
      <c r="J11" s="136"/>
      <c r="K11" s="137"/>
      <c r="L11" s="29"/>
      <c r="M11" s="6"/>
    </row>
    <row r="12" spans="1:145" s="9" customFormat="1" ht="15.5" x14ac:dyDescent="0.35">
      <c r="A12" s="112"/>
      <c r="B12" s="113"/>
      <c r="C12" s="130"/>
      <c r="D12" s="131"/>
      <c r="E12" s="146"/>
      <c r="F12" s="131"/>
      <c r="G12" s="130"/>
      <c r="H12" s="32"/>
      <c r="I12" s="48"/>
      <c r="J12" s="136"/>
      <c r="K12" s="137"/>
      <c r="L12" s="29"/>
      <c r="M12" s="6"/>
    </row>
    <row r="13" spans="1:145" s="9" customFormat="1" ht="15.5" x14ac:dyDescent="0.35">
      <c r="A13" s="115" t="s">
        <v>77</v>
      </c>
      <c r="B13" s="113"/>
      <c r="C13" s="147"/>
      <c r="D13" s="131"/>
      <c r="E13" s="146"/>
      <c r="F13" s="89"/>
      <c r="G13" s="130"/>
      <c r="H13" s="32"/>
      <c r="I13" s="48"/>
      <c r="J13" s="136"/>
      <c r="K13" s="138"/>
      <c r="L13" s="29"/>
      <c r="M13" s="6"/>
    </row>
    <row r="14" spans="1:145" s="9" customFormat="1" ht="15.5" x14ac:dyDescent="0.35">
      <c r="A14" s="116"/>
      <c r="B14" s="117"/>
      <c r="C14" s="148"/>
      <c r="D14" s="149"/>
      <c r="E14" s="148"/>
      <c r="F14" s="149"/>
      <c r="G14" s="148"/>
      <c r="H14" s="32"/>
      <c r="I14" s="50"/>
      <c r="J14" s="136"/>
      <c r="K14" s="139"/>
      <c r="L14" s="31"/>
      <c r="M14" s="6"/>
    </row>
    <row r="15" spans="1:145" s="9" customFormat="1" ht="15.5" x14ac:dyDescent="0.35">
      <c r="A15" s="116" t="s">
        <v>73</v>
      </c>
      <c r="B15" s="117"/>
      <c r="C15" s="150"/>
      <c r="D15" s="131"/>
      <c r="E15" s="150"/>
      <c r="F15" s="131"/>
      <c r="G15" s="150"/>
      <c r="H15" s="32"/>
      <c r="I15" s="50"/>
      <c r="J15" s="136"/>
      <c r="K15" s="131"/>
      <c r="M15" s="6"/>
    </row>
    <row r="16" spans="1:145" ht="13.5" x14ac:dyDescent="0.3">
      <c r="A16" s="118" t="s">
        <v>188</v>
      </c>
      <c r="B16" s="117"/>
      <c r="C16" s="68"/>
      <c r="D16" s="69"/>
      <c r="E16" s="68"/>
      <c r="F16" s="70"/>
      <c r="G16" s="68"/>
      <c r="H16" s="13"/>
      <c r="I16" s="51"/>
      <c r="J16" s="140" t="s">
        <v>80</v>
      </c>
      <c r="K16" s="141"/>
      <c r="L16" s="6"/>
      <c r="M16" s="6"/>
      <c r="N16" s="6"/>
      <c r="O16" s="6"/>
      <c r="P16" s="6"/>
      <c r="Q16" s="6"/>
      <c r="R16" s="6"/>
      <c r="S16" s="6"/>
      <c r="T16" s="6"/>
      <c r="U16" s="6"/>
    </row>
    <row r="17" spans="1:21" ht="13.5" x14ac:dyDescent="0.3">
      <c r="A17" s="118" t="s">
        <v>189</v>
      </c>
      <c r="B17" s="117"/>
      <c r="C17" s="36">
        <f>+C16*C11</f>
        <v>0</v>
      </c>
      <c r="D17" s="33"/>
      <c r="E17" s="36">
        <f>+E16*E11</f>
        <v>0</v>
      </c>
      <c r="F17" s="38"/>
      <c r="G17" s="36">
        <f>+G16*G11</f>
        <v>0</v>
      </c>
      <c r="H17" s="13"/>
      <c r="I17" s="49">
        <f>+G17+E17+C17</f>
        <v>0</v>
      </c>
      <c r="J17" s="142"/>
      <c r="K17" s="143"/>
      <c r="L17" s="6"/>
      <c r="M17" s="6"/>
      <c r="N17" s="6"/>
      <c r="O17" s="6"/>
      <c r="P17" s="6"/>
      <c r="Q17" s="6"/>
      <c r="R17" s="6"/>
      <c r="S17" s="6"/>
      <c r="T17" s="6"/>
      <c r="U17" s="6"/>
    </row>
    <row r="18" spans="1:21" ht="13.5" x14ac:dyDescent="0.3">
      <c r="A18" s="118" t="s">
        <v>63</v>
      </c>
      <c r="B18" s="117"/>
      <c r="C18" s="68"/>
      <c r="D18" s="69"/>
      <c r="E18" s="68"/>
      <c r="F18" s="70"/>
      <c r="G18" s="68"/>
      <c r="H18" s="13"/>
      <c r="I18" s="51"/>
      <c r="J18" s="140" t="s">
        <v>80</v>
      </c>
      <c r="K18" s="144"/>
      <c r="L18" s="6"/>
      <c r="M18" s="6"/>
    </row>
    <row r="19" spans="1:21" ht="13.5" x14ac:dyDescent="0.3">
      <c r="A19" s="118" t="s">
        <v>190</v>
      </c>
      <c r="B19" s="117"/>
      <c r="C19" s="36">
        <f>+C18*C17</f>
        <v>0</v>
      </c>
      <c r="D19" s="33"/>
      <c r="E19" s="36">
        <f>+E18*E17</f>
        <v>0</v>
      </c>
      <c r="F19" s="38"/>
      <c r="G19" s="36">
        <f>+G18*G17</f>
        <v>0</v>
      </c>
      <c r="H19" s="13"/>
      <c r="I19" s="49">
        <f>+G19+E19+C19</f>
        <v>0</v>
      </c>
      <c r="J19" s="142"/>
      <c r="K19" s="143"/>
      <c r="L19" s="6"/>
      <c r="M19" s="6"/>
    </row>
    <row r="20" spans="1:21" s="9" customFormat="1" ht="15.5" x14ac:dyDescent="0.35">
      <c r="A20" s="118" t="s">
        <v>23</v>
      </c>
      <c r="B20" s="117"/>
      <c r="C20" s="36">
        <f>+C17-C19</f>
        <v>0</v>
      </c>
      <c r="D20" s="22"/>
      <c r="E20" s="36">
        <f>+E17-E19</f>
        <v>0</v>
      </c>
      <c r="F20" s="35"/>
      <c r="G20" s="36">
        <f>+G17-G19</f>
        <v>0</v>
      </c>
      <c r="H20" s="32"/>
      <c r="I20" s="49">
        <f>+G20+E20+C20</f>
        <v>0</v>
      </c>
      <c r="J20" s="145"/>
      <c r="K20" s="92"/>
    </row>
    <row r="21" spans="1:21" s="9" customFormat="1" ht="15.5" x14ac:dyDescent="0.35">
      <c r="A21" s="116" t="s">
        <v>100</v>
      </c>
      <c r="B21" s="117"/>
      <c r="C21" s="36"/>
      <c r="D21" s="22"/>
      <c r="E21" s="36"/>
      <c r="F21" s="35"/>
      <c r="G21" s="36"/>
      <c r="H21" s="32"/>
      <c r="I21" s="49"/>
      <c r="J21" s="145"/>
      <c r="K21" s="92"/>
    </row>
    <row r="22" spans="1:21" s="9" customFormat="1" ht="15.5" x14ac:dyDescent="0.35">
      <c r="A22" s="119" t="s">
        <v>101</v>
      </c>
      <c r="B22" s="117"/>
      <c r="C22" s="30"/>
      <c r="D22" s="22"/>
      <c r="E22" s="30"/>
      <c r="F22" s="35"/>
      <c r="G22" s="30"/>
      <c r="H22" s="32"/>
      <c r="I22" s="49">
        <f>+G22+E22+C22</f>
        <v>0</v>
      </c>
      <c r="J22" s="145"/>
      <c r="K22" s="92"/>
    </row>
    <row r="23" spans="1:21" s="9" customFormat="1" ht="15.5" x14ac:dyDescent="0.35">
      <c r="A23" s="119" t="s">
        <v>98</v>
      </c>
      <c r="B23" s="117"/>
      <c r="C23" s="30"/>
      <c r="D23" s="22"/>
      <c r="E23" s="30"/>
      <c r="F23" s="35"/>
      <c r="G23" s="30"/>
      <c r="H23" s="32"/>
      <c r="I23" s="49">
        <f>+G23+E23+C23</f>
        <v>0</v>
      </c>
      <c r="J23" s="145"/>
      <c r="K23" s="92"/>
    </row>
    <row r="24" spans="1:21" s="9" customFormat="1" ht="15.5" x14ac:dyDescent="0.35">
      <c r="A24" s="119" t="s">
        <v>99</v>
      </c>
      <c r="B24" s="117"/>
      <c r="C24" s="30"/>
      <c r="D24" s="22"/>
      <c r="E24" s="30"/>
      <c r="F24" s="35"/>
      <c r="G24" s="30"/>
      <c r="H24" s="32"/>
      <c r="I24" s="49">
        <f>+G24+E24+C24</f>
        <v>0</v>
      </c>
      <c r="J24" s="145"/>
      <c r="K24" s="92"/>
    </row>
    <row r="25" spans="1:21" s="9" customFormat="1" ht="15.5" x14ac:dyDescent="0.35">
      <c r="A25" s="116" t="s">
        <v>102</v>
      </c>
      <c r="B25" s="117"/>
      <c r="C25" s="36">
        <f>C22+C23+C24</f>
        <v>0</v>
      </c>
      <c r="D25" s="22"/>
      <c r="E25" s="36">
        <f t="shared" ref="E25:G25" si="0">E22+E23+E24</f>
        <v>0</v>
      </c>
      <c r="F25" s="36">
        <f t="shared" si="0"/>
        <v>0</v>
      </c>
      <c r="G25" s="36">
        <f t="shared" si="0"/>
        <v>0</v>
      </c>
      <c r="H25" s="32"/>
      <c r="I25" s="49">
        <f>SUM(I22:I24)</f>
        <v>0</v>
      </c>
      <c r="J25" s="145"/>
      <c r="K25" s="92"/>
    </row>
    <row r="26" spans="1:21" s="9" customFormat="1" ht="15.5" x14ac:dyDescent="0.35">
      <c r="A26" s="116"/>
      <c r="B26" s="117"/>
      <c r="C26" s="36"/>
      <c r="D26" s="22"/>
      <c r="E26" s="36"/>
      <c r="F26" s="35"/>
      <c r="G26" s="36"/>
      <c r="H26" s="32"/>
      <c r="I26" s="49"/>
      <c r="J26" s="145"/>
      <c r="K26" s="92"/>
    </row>
    <row r="27" spans="1:21" s="9" customFormat="1" ht="15.5" x14ac:dyDescent="0.35">
      <c r="A27" s="116" t="s">
        <v>65</v>
      </c>
      <c r="B27" s="117"/>
      <c r="C27" s="36">
        <f>+C11-C17-C25</f>
        <v>0</v>
      </c>
      <c r="D27" s="22"/>
      <c r="E27" s="36">
        <f>+E11-E17-E25</f>
        <v>0</v>
      </c>
      <c r="F27" s="36">
        <f>+F11-F17-F25</f>
        <v>0</v>
      </c>
      <c r="G27" s="36">
        <f>+G11-G17-G25</f>
        <v>0</v>
      </c>
      <c r="H27" s="32"/>
      <c r="I27" s="49">
        <f>+G27+E27+C27</f>
        <v>0</v>
      </c>
      <c r="J27" s="145"/>
      <c r="K27" s="92"/>
    </row>
    <row r="28" spans="1:21" s="9" customFormat="1" ht="15.5" x14ac:dyDescent="0.35">
      <c r="A28" s="116" t="s">
        <v>64</v>
      </c>
      <c r="B28" s="117"/>
      <c r="C28" s="36">
        <f>+C27*0.5</f>
        <v>0</v>
      </c>
      <c r="D28" s="22"/>
      <c r="E28" s="36">
        <f>+E27*0.5</f>
        <v>0</v>
      </c>
      <c r="F28" s="35"/>
      <c r="G28" s="36">
        <f>+G27*0.5</f>
        <v>0</v>
      </c>
      <c r="H28" s="32"/>
      <c r="I28" s="49">
        <f>+G28+E28+C28</f>
        <v>0</v>
      </c>
      <c r="J28" s="145"/>
      <c r="K28" s="92"/>
    </row>
    <row r="29" spans="1:21" s="9" customFormat="1" ht="15.5" x14ac:dyDescent="0.35">
      <c r="A29" s="116" t="s">
        <v>66</v>
      </c>
      <c r="B29" s="117"/>
      <c r="C29" s="36">
        <f>+C27-C28</f>
        <v>0</v>
      </c>
      <c r="D29" s="22"/>
      <c r="E29" s="36">
        <f>+E27-E28</f>
        <v>0</v>
      </c>
      <c r="F29" s="35"/>
      <c r="G29" s="36">
        <f>+G27-G28</f>
        <v>0</v>
      </c>
      <c r="H29" s="32"/>
      <c r="I29" s="49">
        <f>+G29+E29+C29</f>
        <v>0</v>
      </c>
      <c r="J29" s="145"/>
      <c r="K29" s="92"/>
    </row>
    <row r="30" spans="1:21" s="9" customFormat="1" ht="15.5" x14ac:dyDescent="0.35">
      <c r="A30" s="116"/>
      <c r="B30" s="117"/>
      <c r="C30" s="37"/>
      <c r="D30" s="22"/>
      <c r="E30" s="37"/>
      <c r="F30" s="35"/>
      <c r="G30" s="37"/>
      <c r="H30" s="32"/>
      <c r="I30" s="52"/>
      <c r="J30" s="145"/>
      <c r="K30" s="92"/>
    </row>
    <row r="31" spans="1:21" s="9" customFormat="1" ht="16" thickBot="1" x14ac:dyDescent="0.4">
      <c r="A31" s="120" t="s">
        <v>67</v>
      </c>
      <c r="B31" s="121"/>
      <c r="C31" s="40">
        <f>C20+C29</f>
        <v>0</v>
      </c>
      <c r="D31" s="41"/>
      <c r="E31" s="40">
        <f>E20+E29</f>
        <v>0</v>
      </c>
      <c r="F31" s="40">
        <f>F20+F29</f>
        <v>0</v>
      </c>
      <c r="G31" s="40">
        <f>G20+G29</f>
        <v>0</v>
      </c>
      <c r="H31" s="42"/>
      <c r="I31" s="53">
        <f>I20+I29</f>
        <v>0</v>
      </c>
      <c r="J31" s="145"/>
      <c r="K31" s="92"/>
    </row>
    <row r="32" spans="1:21" x14ac:dyDescent="0.25">
      <c r="B32" s="13"/>
      <c r="C32" s="13"/>
      <c r="D32" s="13"/>
      <c r="I32" s="39"/>
    </row>
    <row r="33" spans="2:4" x14ac:dyDescent="0.25">
      <c r="B33" s="13"/>
      <c r="C33" s="13"/>
      <c r="D33" s="13"/>
    </row>
    <row r="34" spans="2:4" x14ac:dyDescent="0.25">
      <c r="B34" s="13"/>
      <c r="C34" s="13"/>
      <c r="D34" s="13"/>
    </row>
    <row r="35" spans="2:4" x14ac:dyDescent="0.25">
      <c r="B35" s="13"/>
      <c r="C35" s="13"/>
      <c r="D35" s="13"/>
    </row>
    <row r="36" spans="2:4" x14ac:dyDescent="0.25">
      <c r="B36" s="13"/>
      <c r="C36" s="13"/>
      <c r="D36" s="13"/>
    </row>
  </sheetData>
  <sheetProtection sheet="1" objects="1" scenarios="1"/>
  <dataValidations disablePrompts="1" count="1">
    <dataValidation type="list" allowBlank="1" showInputMessage="1" showErrorMessage="1" sqref="C3" xr:uid="{AB74DEEE-77FD-4668-9AD4-578D866EB053}">
      <formula1>"Well-Supported, Supported, Promising, Not Yet Rated"</formula1>
    </dataValidation>
  </dataValidations>
  <pageMargins left="0.75" right="0.75" top="1" bottom="1" header="0.5" footer="0.5"/>
  <pageSetup scale="75" orientation="portrait"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S36"/>
  <sheetViews>
    <sheetView zoomScaleNormal="100" workbookViewId="0">
      <selection activeCell="X6" sqref="X6"/>
    </sheetView>
  </sheetViews>
  <sheetFormatPr defaultColWidth="10.84375" defaultRowHeight="12.5" x14ac:dyDescent="0.25"/>
  <cols>
    <col min="1" max="1" width="35.15234375" style="5" customWidth="1"/>
    <col min="2" max="2" width="2.15234375" style="5" customWidth="1"/>
    <col min="3" max="3" width="15.4609375" style="5" customWidth="1"/>
    <col min="4" max="4" width="2.15234375" style="5" customWidth="1"/>
    <col min="5" max="5" width="14.4609375" style="5" customWidth="1"/>
    <col min="6" max="6" width="1.84375" style="5" customWidth="1"/>
    <col min="7" max="7" width="15" style="5" customWidth="1"/>
    <col min="8" max="8" width="1.69140625" style="5" customWidth="1"/>
    <col min="9" max="9" width="15.69140625" style="5" customWidth="1"/>
    <col min="10" max="10" width="14.84375" style="5" customWidth="1"/>
    <col min="11" max="11" width="20.3046875" style="5" customWidth="1"/>
    <col min="12" max="16384" width="10.84375" style="5"/>
  </cols>
  <sheetData>
    <row r="1" spans="1:149" s="456" customFormat="1" ht="31" customHeight="1" x14ac:dyDescent="0.3">
      <c r="A1" s="391" t="s">
        <v>201</v>
      </c>
      <c r="B1" s="391"/>
      <c r="C1" s="391"/>
      <c r="D1" s="391"/>
      <c r="F1" s="457"/>
      <c r="G1" s="457"/>
      <c r="H1" s="457"/>
      <c r="I1" s="457"/>
      <c r="J1" s="458"/>
      <c r="K1" s="458"/>
      <c r="L1" s="459"/>
      <c r="M1" s="460"/>
      <c r="N1" s="460"/>
      <c r="O1" s="460"/>
      <c r="P1" s="460"/>
      <c r="Q1" s="460"/>
      <c r="R1" s="460"/>
      <c r="S1" s="460"/>
      <c r="T1" s="460"/>
      <c r="U1" s="460"/>
      <c r="V1" s="461"/>
      <c r="W1" s="461"/>
      <c r="X1" s="461"/>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row>
    <row r="2" spans="1:149" s="9" customFormat="1" ht="15.5" x14ac:dyDescent="0.35">
      <c r="A2" s="103" t="s">
        <v>35</v>
      </c>
      <c r="B2" s="92"/>
      <c r="C2" s="122">
        <f>+'1. Projected Numbers Served'!A30</f>
        <v>0</v>
      </c>
      <c r="D2" s="122"/>
      <c r="E2" s="123"/>
      <c r="F2" s="21"/>
      <c r="G2" s="21"/>
      <c r="H2" s="22"/>
      <c r="I2" s="22"/>
      <c r="J2" s="23"/>
      <c r="V2" s="180"/>
      <c r="W2" s="181"/>
      <c r="X2" s="182"/>
    </row>
    <row r="3" spans="1:149" s="9" customFormat="1" ht="15.5" x14ac:dyDescent="0.35">
      <c r="A3" s="104" t="s">
        <v>97</v>
      </c>
      <c r="B3" s="105"/>
      <c r="C3" s="99" t="s">
        <v>132</v>
      </c>
      <c r="D3" s="34"/>
      <c r="E3" s="28" t="s">
        <v>131</v>
      </c>
      <c r="F3" s="67"/>
      <c r="G3" s="22"/>
      <c r="H3" s="22"/>
      <c r="I3" s="22"/>
      <c r="J3" s="35"/>
      <c r="V3" s="183"/>
      <c r="W3" s="181"/>
      <c r="X3" s="182"/>
    </row>
    <row r="4" spans="1:149" s="9" customFormat="1" ht="16" thickBot="1" x14ac:dyDescent="0.4">
      <c r="A4" s="106"/>
      <c r="B4" s="107"/>
      <c r="C4" s="13"/>
      <c r="D4" s="13"/>
      <c r="E4" s="13"/>
      <c r="F4" s="13"/>
      <c r="G4" s="13"/>
      <c r="H4" s="13"/>
      <c r="I4" s="13"/>
      <c r="J4" s="13"/>
      <c r="V4" s="183"/>
      <c r="W4" s="184"/>
      <c r="X4" s="182"/>
    </row>
    <row r="5" spans="1:149" s="9" customFormat="1" ht="15.5" x14ac:dyDescent="0.35">
      <c r="A5" s="108"/>
      <c r="B5" s="109"/>
      <c r="C5" s="109"/>
      <c r="D5" s="124"/>
      <c r="E5" s="109"/>
      <c r="F5" s="124"/>
      <c r="G5" s="109"/>
      <c r="H5" s="124"/>
      <c r="I5" s="125"/>
      <c r="J5" s="107"/>
      <c r="V5" s="185"/>
      <c r="W5" s="186"/>
      <c r="X5" s="182"/>
    </row>
    <row r="6" spans="1:149" s="9" customFormat="1" ht="15.5" x14ac:dyDescent="0.35">
      <c r="A6" s="110"/>
      <c r="B6" s="111"/>
      <c r="C6" s="126" t="s">
        <v>3</v>
      </c>
      <c r="D6" s="127"/>
      <c r="E6" s="126" t="s">
        <v>4</v>
      </c>
      <c r="F6" s="128"/>
      <c r="G6" s="126" t="s">
        <v>5</v>
      </c>
      <c r="H6" s="129"/>
      <c r="I6" s="134" t="s">
        <v>40</v>
      </c>
      <c r="J6" s="132"/>
      <c r="V6" s="187"/>
      <c r="W6" s="188"/>
      <c r="X6" s="189"/>
    </row>
    <row r="7" spans="1:149" s="9" customFormat="1" ht="15.5" x14ac:dyDescent="0.35">
      <c r="A7" s="112"/>
      <c r="B7" s="113"/>
      <c r="C7" s="130"/>
      <c r="D7" s="131"/>
      <c r="E7" s="130"/>
      <c r="F7" s="132"/>
      <c r="G7" s="130"/>
      <c r="H7" s="107"/>
      <c r="I7" s="133"/>
      <c r="J7" s="132"/>
      <c r="K7" s="135"/>
      <c r="L7"/>
      <c r="M7" s="5"/>
    </row>
    <row r="8" spans="1:149" s="9" customFormat="1" ht="15.5" x14ac:dyDescent="0.35">
      <c r="A8" s="114" t="s">
        <v>75</v>
      </c>
      <c r="B8" s="113"/>
      <c r="C8" s="130"/>
      <c r="D8" s="131"/>
      <c r="E8" s="130"/>
      <c r="F8" s="132"/>
      <c r="G8" s="130"/>
      <c r="H8" s="107"/>
      <c r="I8" s="133"/>
      <c r="J8" s="132"/>
      <c r="K8" s="135"/>
      <c r="L8"/>
      <c r="M8" s="5"/>
    </row>
    <row r="9" spans="1:149" s="9" customFormat="1" ht="15.5" x14ac:dyDescent="0.35">
      <c r="A9" s="112" t="s">
        <v>186</v>
      </c>
      <c r="B9" s="113"/>
      <c r="C9" s="152">
        <f>'1. Projected Numbers Served'!E31+'1. Projected Numbers Served'!E32</f>
        <v>0</v>
      </c>
      <c r="D9" s="153"/>
      <c r="E9" s="152">
        <f>'1. Projected Numbers Served'!F31+'1. Projected Numbers Served'!F32</f>
        <v>0</v>
      </c>
      <c r="F9" s="154"/>
      <c r="G9" s="152">
        <f>'1. Projected Numbers Served'!G31+'1. Projected Numbers Served'!G32</f>
        <v>0</v>
      </c>
      <c r="H9" s="32"/>
      <c r="I9" s="47"/>
      <c r="J9" s="533" t="s">
        <v>191</v>
      </c>
      <c r="K9" s="534"/>
      <c r="L9" s="539"/>
      <c r="M9" s="535"/>
      <c r="N9" s="536"/>
      <c r="O9" s="536"/>
      <c r="P9" s="536"/>
      <c r="Q9" s="536"/>
      <c r="R9" s="536"/>
      <c r="S9" s="536"/>
      <c r="T9" s="536"/>
    </row>
    <row r="10" spans="1:149" s="9" customFormat="1" ht="15.5" x14ac:dyDescent="0.35">
      <c r="A10" s="112" t="s">
        <v>187</v>
      </c>
      <c r="B10" s="113"/>
      <c r="C10" s="100"/>
      <c r="D10" s="101"/>
      <c r="E10" s="100"/>
      <c r="F10" s="102"/>
      <c r="G10" s="100"/>
      <c r="H10" s="32"/>
      <c r="I10" s="47"/>
      <c r="J10" s="533" t="s">
        <v>140</v>
      </c>
      <c r="K10" s="540"/>
      <c r="L10" s="541"/>
      <c r="M10" s="535"/>
      <c r="N10" s="536"/>
      <c r="O10" s="536"/>
      <c r="P10" s="536"/>
      <c r="Q10" s="536"/>
      <c r="R10" s="536"/>
      <c r="S10" s="536"/>
      <c r="T10" s="536"/>
    </row>
    <row r="11" spans="1:149" s="9" customFormat="1" ht="15.5" x14ac:dyDescent="0.35">
      <c r="A11" s="115" t="s">
        <v>76</v>
      </c>
      <c r="B11" s="113"/>
      <c r="C11" s="43">
        <f>+C10*C9</f>
        <v>0</v>
      </c>
      <c r="D11" s="44"/>
      <c r="E11" s="43">
        <f>+E10*E9</f>
        <v>0</v>
      </c>
      <c r="F11" s="44"/>
      <c r="G11" s="43">
        <f>+G10*G9</f>
        <v>0</v>
      </c>
      <c r="H11" s="45"/>
      <c r="I11" s="46">
        <f>+G11+E11+C11</f>
        <v>0</v>
      </c>
      <c r="J11" s="136"/>
      <c r="K11" s="137"/>
      <c r="L11" s="29"/>
      <c r="M11" s="6"/>
    </row>
    <row r="12" spans="1:149" s="9" customFormat="1" ht="15.5" x14ac:dyDescent="0.35">
      <c r="A12" s="112"/>
      <c r="B12" s="113"/>
      <c r="C12" s="130"/>
      <c r="D12" s="131"/>
      <c r="E12" s="146"/>
      <c r="F12" s="131"/>
      <c r="G12" s="130"/>
      <c r="H12" s="32"/>
      <c r="I12" s="48"/>
      <c r="J12" s="136"/>
      <c r="K12" s="137"/>
      <c r="L12" s="29"/>
      <c r="M12" s="6"/>
    </row>
    <row r="13" spans="1:149" s="9" customFormat="1" ht="15.5" x14ac:dyDescent="0.35">
      <c r="A13" s="115" t="s">
        <v>77</v>
      </c>
      <c r="B13" s="113"/>
      <c r="C13" s="147"/>
      <c r="D13" s="131"/>
      <c r="E13" s="146"/>
      <c r="F13" s="89"/>
      <c r="G13" s="130"/>
      <c r="H13" s="32"/>
      <c r="I13" s="48"/>
      <c r="J13" s="136"/>
      <c r="K13" s="138"/>
      <c r="L13" s="29"/>
      <c r="M13" s="6"/>
    </row>
    <row r="14" spans="1:149" s="9" customFormat="1" ht="15.5" x14ac:dyDescent="0.35">
      <c r="A14" s="116"/>
      <c r="B14" s="117"/>
      <c r="C14" s="148"/>
      <c r="D14" s="149"/>
      <c r="E14" s="148"/>
      <c r="F14" s="149"/>
      <c r="G14" s="148"/>
      <c r="H14" s="32"/>
      <c r="I14" s="50"/>
      <c r="J14" s="136"/>
      <c r="K14" s="139"/>
      <c r="L14" s="31"/>
      <c r="M14" s="6"/>
    </row>
    <row r="15" spans="1:149" s="9" customFormat="1" ht="15.5" x14ac:dyDescent="0.35">
      <c r="A15" s="116" t="s">
        <v>73</v>
      </c>
      <c r="B15" s="117"/>
      <c r="C15" s="150"/>
      <c r="D15" s="131"/>
      <c r="E15" s="150"/>
      <c r="F15" s="131"/>
      <c r="G15" s="150"/>
      <c r="H15" s="32"/>
      <c r="I15" s="50"/>
      <c r="J15" s="136"/>
      <c r="K15" s="131"/>
      <c r="M15" s="6"/>
    </row>
    <row r="16" spans="1:149" ht="13.5" x14ac:dyDescent="0.3">
      <c r="A16" s="118" t="s">
        <v>188</v>
      </c>
      <c r="B16" s="117"/>
      <c r="C16" s="68"/>
      <c r="D16" s="69"/>
      <c r="E16" s="68"/>
      <c r="F16" s="70"/>
      <c r="G16" s="68"/>
      <c r="H16" s="13"/>
      <c r="I16" s="51"/>
      <c r="J16" s="140" t="s">
        <v>80</v>
      </c>
      <c r="K16" s="141"/>
      <c r="L16" s="6"/>
      <c r="M16" s="6"/>
      <c r="N16" s="6"/>
      <c r="O16" s="6"/>
      <c r="P16" s="6"/>
      <c r="Q16" s="6"/>
      <c r="R16" s="6"/>
      <c r="S16" s="6"/>
      <c r="T16" s="6"/>
      <c r="U16" s="6"/>
    </row>
    <row r="17" spans="1:21" ht="13.5" x14ac:dyDescent="0.3">
      <c r="A17" s="118" t="s">
        <v>189</v>
      </c>
      <c r="B17" s="117"/>
      <c r="C17" s="36">
        <f>+C16*C11</f>
        <v>0</v>
      </c>
      <c r="D17" s="33"/>
      <c r="E17" s="36">
        <f>+E16*E11</f>
        <v>0</v>
      </c>
      <c r="F17" s="38"/>
      <c r="G17" s="36">
        <f>+G16*G11</f>
        <v>0</v>
      </c>
      <c r="H17" s="13"/>
      <c r="I17" s="49">
        <f>+G17+E17+C17</f>
        <v>0</v>
      </c>
      <c r="J17" s="142"/>
      <c r="K17" s="143"/>
      <c r="L17" s="6"/>
      <c r="M17" s="6"/>
      <c r="N17" s="6"/>
      <c r="O17" s="6"/>
      <c r="P17" s="6"/>
      <c r="Q17" s="6"/>
      <c r="R17" s="6"/>
      <c r="S17" s="6"/>
      <c r="T17" s="6"/>
      <c r="U17" s="6"/>
    </row>
    <row r="18" spans="1:21" ht="13.5" x14ac:dyDescent="0.3">
      <c r="A18" s="118" t="s">
        <v>63</v>
      </c>
      <c r="B18" s="117"/>
      <c r="C18" s="68"/>
      <c r="D18" s="69"/>
      <c r="E18" s="68"/>
      <c r="F18" s="70"/>
      <c r="G18" s="68"/>
      <c r="H18" s="13"/>
      <c r="I18" s="51"/>
      <c r="J18" s="140" t="s">
        <v>80</v>
      </c>
      <c r="K18" s="144"/>
      <c r="L18" s="6"/>
      <c r="M18" s="6"/>
    </row>
    <row r="19" spans="1:21" ht="13.5" x14ac:dyDescent="0.3">
      <c r="A19" s="118" t="s">
        <v>190</v>
      </c>
      <c r="B19" s="117"/>
      <c r="C19" s="36">
        <f>+C18*C17</f>
        <v>0</v>
      </c>
      <c r="D19" s="33"/>
      <c r="E19" s="36">
        <f>+E18*E17</f>
        <v>0</v>
      </c>
      <c r="F19" s="38"/>
      <c r="G19" s="36">
        <f>+G18*G17</f>
        <v>0</v>
      </c>
      <c r="H19" s="13"/>
      <c r="I19" s="49">
        <f>+G19+E19+C19</f>
        <v>0</v>
      </c>
      <c r="J19" s="142"/>
      <c r="K19" s="143"/>
      <c r="L19" s="6"/>
      <c r="M19" s="6"/>
    </row>
    <row r="20" spans="1:21" s="9" customFormat="1" ht="15.5" x14ac:dyDescent="0.35">
      <c r="A20" s="118" t="s">
        <v>23</v>
      </c>
      <c r="B20" s="117"/>
      <c r="C20" s="36">
        <f>+C17-C19</f>
        <v>0</v>
      </c>
      <c r="D20" s="22"/>
      <c r="E20" s="36">
        <f>+E17-E19</f>
        <v>0</v>
      </c>
      <c r="F20" s="35"/>
      <c r="G20" s="36">
        <f>+G17-G19</f>
        <v>0</v>
      </c>
      <c r="H20" s="32"/>
      <c r="I20" s="49">
        <f>+G20+E20+C20</f>
        <v>0</v>
      </c>
      <c r="J20" s="145"/>
      <c r="K20" s="92"/>
    </row>
    <row r="21" spans="1:21" s="9" customFormat="1" ht="15.5" x14ac:dyDescent="0.35">
      <c r="A21" s="116" t="s">
        <v>100</v>
      </c>
      <c r="B21" s="117"/>
      <c r="C21" s="36"/>
      <c r="D21" s="22"/>
      <c r="E21" s="36"/>
      <c r="F21" s="35"/>
      <c r="G21" s="36"/>
      <c r="H21" s="32"/>
      <c r="I21" s="49"/>
      <c r="J21" s="145"/>
      <c r="K21" s="92"/>
    </row>
    <row r="22" spans="1:21" s="9" customFormat="1" ht="15.5" x14ac:dyDescent="0.35">
      <c r="A22" s="119" t="s">
        <v>101</v>
      </c>
      <c r="B22" s="117"/>
      <c r="C22" s="30"/>
      <c r="D22" s="22"/>
      <c r="E22" s="30"/>
      <c r="F22" s="35"/>
      <c r="G22" s="30"/>
      <c r="H22" s="32"/>
      <c r="I22" s="49">
        <f>+G22+E22+C22</f>
        <v>0</v>
      </c>
      <c r="J22" s="145"/>
      <c r="K22" s="92"/>
    </row>
    <row r="23" spans="1:21" s="9" customFormat="1" ht="15.5" x14ac:dyDescent="0.35">
      <c r="A23" s="119" t="s">
        <v>98</v>
      </c>
      <c r="B23" s="117"/>
      <c r="C23" s="30"/>
      <c r="D23" s="22"/>
      <c r="E23" s="30"/>
      <c r="F23" s="35"/>
      <c r="G23" s="30"/>
      <c r="H23" s="32"/>
      <c r="I23" s="49">
        <f>+G23+E23+C23</f>
        <v>0</v>
      </c>
      <c r="J23" s="145"/>
      <c r="K23" s="92"/>
    </row>
    <row r="24" spans="1:21" s="9" customFormat="1" ht="15.5" x14ac:dyDescent="0.35">
      <c r="A24" s="119" t="s">
        <v>99</v>
      </c>
      <c r="B24" s="117"/>
      <c r="C24" s="30"/>
      <c r="D24" s="22"/>
      <c r="E24" s="30"/>
      <c r="F24" s="35"/>
      <c r="G24" s="30"/>
      <c r="H24" s="32"/>
      <c r="I24" s="49">
        <f>+G24+E24+C24</f>
        <v>0</v>
      </c>
      <c r="J24" s="145"/>
      <c r="K24" s="92"/>
    </row>
    <row r="25" spans="1:21" s="9" customFormat="1" ht="15.5" x14ac:dyDescent="0.35">
      <c r="A25" s="116" t="s">
        <v>102</v>
      </c>
      <c r="B25" s="117"/>
      <c r="C25" s="36">
        <f>C22+C23+C24</f>
        <v>0</v>
      </c>
      <c r="D25" s="22"/>
      <c r="E25" s="36">
        <f t="shared" ref="E25:G25" si="0">E22+E23+E24</f>
        <v>0</v>
      </c>
      <c r="F25" s="36">
        <f t="shared" si="0"/>
        <v>0</v>
      </c>
      <c r="G25" s="36">
        <f t="shared" si="0"/>
        <v>0</v>
      </c>
      <c r="H25" s="32"/>
      <c r="I25" s="49">
        <f>SUM(I22:I24)</f>
        <v>0</v>
      </c>
      <c r="J25" s="145"/>
      <c r="K25" s="92"/>
    </row>
    <row r="26" spans="1:21" s="9" customFormat="1" ht="15.5" x14ac:dyDescent="0.35">
      <c r="A26" s="116"/>
      <c r="B26" s="117"/>
      <c r="C26" s="36"/>
      <c r="D26" s="22"/>
      <c r="E26" s="36"/>
      <c r="F26" s="35"/>
      <c r="G26" s="36"/>
      <c r="H26" s="32"/>
      <c r="I26" s="49"/>
      <c r="J26" s="145"/>
      <c r="K26" s="92"/>
    </row>
    <row r="27" spans="1:21" s="9" customFormat="1" ht="15.5" x14ac:dyDescent="0.35">
      <c r="A27" s="116" t="s">
        <v>65</v>
      </c>
      <c r="B27" s="117"/>
      <c r="C27" s="36">
        <f>+C11-C17-C25</f>
        <v>0</v>
      </c>
      <c r="D27" s="22"/>
      <c r="E27" s="36">
        <f>+E11-E17-E25</f>
        <v>0</v>
      </c>
      <c r="F27" s="36">
        <f>+F11-F17-F25</f>
        <v>0</v>
      </c>
      <c r="G27" s="36">
        <f>+G11-G17-G25</f>
        <v>0</v>
      </c>
      <c r="H27" s="32"/>
      <c r="I27" s="49">
        <f>+G27+E27+C27</f>
        <v>0</v>
      </c>
      <c r="J27" s="145"/>
      <c r="K27" s="92"/>
    </row>
    <row r="28" spans="1:21" s="9" customFormat="1" ht="15.5" x14ac:dyDescent="0.35">
      <c r="A28" s="116" t="s">
        <v>64</v>
      </c>
      <c r="B28" s="117"/>
      <c r="C28" s="36">
        <f>+C27*0.5</f>
        <v>0</v>
      </c>
      <c r="D28" s="22"/>
      <c r="E28" s="36">
        <f>+E27*0.5</f>
        <v>0</v>
      </c>
      <c r="F28" s="35"/>
      <c r="G28" s="36">
        <f>+G27*0.5</f>
        <v>0</v>
      </c>
      <c r="H28" s="32"/>
      <c r="I28" s="49">
        <f>+G28+E28+C28</f>
        <v>0</v>
      </c>
      <c r="J28" s="145"/>
      <c r="K28" s="92"/>
    </row>
    <row r="29" spans="1:21" s="9" customFormat="1" ht="15.5" x14ac:dyDescent="0.35">
      <c r="A29" s="116" t="s">
        <v>66</v>
      </c>
      <c r="B29" s="117"/>
      <c r="C29" s="36">
        <f>+C27-C28</f>
        <v>0</v>
      </c>
      <c r="D29" s="22"/>
      <c r="E29" s="36">
        <f>+E27-E28</f>
        <v>0</v>
      </c>
      <c r="F29" s="35"/>
      <c r="G29" s="36">
        <f>+G27-G28</f>
        <v>0</v>
      </c>
      <c r="H29" s="32"/>
      <c r="I29" s="49">
        <f>+G29+E29+C29</f>
        <v>0</v>
      </c>
      <c r="J29" s="145"/>
      <c r="K29" s="92"/>
    </row>
    <row r="30" spans="1:21" s="9" customFormat="1" ht="15.5" x14ac:dyDescent="0.35">
      <c r="A30" s="116"/>
      <c r="B30" s="117"/>
      <c r="C30" s="37"/>
      <c r="D30" s="22"/>
      <c r="E30" s="37"/>
      <c r="F30" s="35"/>
      <c r="G30" s="37"/>
      <c r="H30" s="32"/>
      <c r="I30" s="52"/>
      <c r="J30" s="145"/>
      <c r="K30" s="92"/>
    </row>
    <row r="31" spans="1:21" s="9" customFormat="1" ht="16" thickBot="1" x14ac:dyDescent="0.4">
      <c r="A31" s="120" t="s">
        <v>67</v>
      </c>
      <c r="B31" s="121"/>
      <c r="C31" s="40">
        <f>C20+C29</f>
        <v>0</v>
      </c>
      <c r="D31" s="41"/>
      <c r="E31" s="40">
        <f>E20+E29</f>
        <v>0</v>
      </c>
      <c r="F31" s="40">
        <f>F20+F29</f>
        <v>0</v>
      </c>
      <c r="G31" s="40">
        <f>G20+G29</f>
        <v>0</v>
      </c>
      <c r="H31" s="42"/>
      <c r="I31" s="53">
        <f>I20+I29</f>
        <v>0</v>
      </c>
      <c r="J31" s="145"/>
      <c r="K31" s="92"/>
    </row>
    <row r="32" spans="1:21" x14ac:dyDescent="0.25">
      <c r="B32" s="13"/>
      <c r="C32" s="13"/>
      <c r="D32" s="13"/>
      <c r="I32" s="39"/>
    </row>
    <row r="33" spans="2:4" x14ac:dyDescent="0.25">
      <c r="B33" s="13"/>
      <c r="C33" s="13"/>
      <c r="D33" s="13"/>
    </row>
    <row r="34" spans="2:4" x14ac:dyDescent="0.25">
      <c r="B34" s="13"/>
      <c r="C34" s="13"/>
      <c r="D34" s="13"/>
    </row>
    <row r="35" spans="2:4" x14ac:dyDescent="0.25">
      <c r="B35" s="13"/>
      <c r="C35" s="13"/>
      <c r="D35" s="13"/>
    </row>
    <row r="36" spans="2:4" x14ac:dyDescent="0.25">
      <c r="B36" s="13"/>
      <c r="C36" s="13"/>
      <c r="D36" s="13"/>
    </row>
  </sheetData>
  <sheetProtection sheet="1" objects="1" scenarios="1"/>
  <dataValidations count="1">
    <dataValidation type="list" allowBlank="1" showInputMessage="1" showErrorMessage="1" sqref="C3" xr:uid="{E88E56FC-5951-4DB9-A22D-9646B94E872F}">
      <formula1>"Well-Supported, Supported, Promising, Not Yet Rated"</formula1>
    </dataValidation>
  </dataValidations>
  <pageMargins left="0.75" right="0.75" top="1" bottom="1" header="0.5" footer="0.5"/>
  <pageSetup scale="76" fitToHeight="0" orientation="portrait"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2"/>
  <sheetViews>
    <sheetView zoomScaleNormal="100" workbookViewId="0">
      <selection activeCell="K25" sqref="K25"/>
    </sheetView>
  </sheetViews>
  <sheetFormatPr defaultColWidth="8.84375" defaultRowHeight="12.5" x14ac:dyDescent="0.25"/>
  <cols>
    <col min="1" max="1" width="16.4609375" style="5" customWidth="1"/>
    <col min="2" max="2" width="11.15234375" style="5" customWidth="1"/>
    <col min="3" max="3" width="15.69140625" style="5" customWidth="1"/>
    <col min="4" max="4" width="16.15234375" style="5" customWidth="1"/>
    <col min="5" max="5" width="14" style="5" customWidth="1"/>
    <col min="6" max="6" width="18.4609375" style="5" customWidth="1"/>
    <col min="7" max="7" width="2.4609375" style="5" customWidth="1"/>
    <col min="8" max="16384" width="8.84375" style="5"/>
  </cols>
  <sheetData>
    <row r="1" spans="1:7" s="464" customFormat="1" ht="31" customHeight="1" x14ac:dyDescent="0.3">
      <c r="A1" s="392" t="s">
        <v>157</v>
      </c>
      <c r="B1" s="462"/>
      <c r="C1" s="462"/>
      <c r="D1" s="462"/>
      <c r="E1" s="462"/>
      <c r="F1" s="463"/>
      <c r="G1" s="460"/>
    </row>
    <row r="2" spans="1:7" ht="13" x14ac:dyDescent="0.3">
      <c r="A2" s="428"/>
      <c r="B2" s="428"/>
      <c r="C2" s="428"/>
      <c r="D2" s="429"/>
      <c r="F2" s="429"/>
    </row>
    <row r="4" spans="1:7" x14ac:dyDescent="0.25">
      <c r="A4" s="430"/>
      <c r="B4" s="431"/>
      <c r="C4" s="432"/>
      <c r="D4" s="432"/>
      <c r="E4" s="432"/>
      <c r="F4" s="433"/>
    </row>
    <row r="5" spans="1:7" ht="13" x14ac:dyDescent="0.3">
      <c r="A5" s="434" t="s">
        <v>36</v>
      </c>
      <c r="B5" s="435"/>
      <c r="C5" s="436" t="s">
        <v>3</v>
      </c>
      <c r="D5" s="436" t="s">
        <v>4</v>
      </c>
      <c r="E5" s="436" t="s">
        <v>5</v>
      </c>
      <c r="F5" s="437" t="s">
        <v>40</v>
      </c>
    </row>
    <row r="6" spans="1:7" x14ac:dyDescent="0.25">
      <c r="A6" s="203"/>
      <c r="B6" s="13"/>
      <c r="C6" s="438"/>
      <c r="D6" s="438"/>
      <c r="E6" s="438"/>
      <c r="F6" s="439"/>
    </row>
    <row r="7" spans="1:7" ht="13" x14ac:dyDescent="0.3">
      <c r="A7" s="440" t="s">
        <v>62</v>
      </c>
      <c r="B7" s="13"/>
      <c r="C7" s="441">
        <f>'2. Admin and Training '!D77</f>
        <v>0</v>
      </c>
      <c r="D7" s="441">
        <f>+'2. Admin and Training '!H77</f>
        <v>0</v>
      </c>
      <c r="E7" s="441">
        <f>+'2. Admin and Training '!L77</f>
        <v>0</v>
      </c>
      <c r="F7" s="442">
        <f>SUM(C7:E7)</f>
        <v>0</v>
      </c>
    </row>
    <row r="8" spans="1:7" x14ac:dyDescent="0.25">
      <c r="A8" s="203"/>
      <c r="B8" s="13"/>
      <c r="C8" s="438"/>
      <c r="D8" s="438"/>
      <c r="E8" s="438"/>
      <c r="F8" s="439"/>
    </row>
    <row r="9" spans="1:7" ht="13" x14ac:dyDescent="0.3">
      <c r="A9" s="440" t="s">
        <v>50</v>
      </c>
      <c r="B9" s="13"/>
      <c r="C9" s="441">
        <f>+'2. Admin and Training '!D122</f>
        <v>0</v>
      </c>
      <c r="D9" s="441">
        <f>+'2. Admin and Training '!H122</f>
        <v>0</v>
      </c>
      <c r="E9" s="441">
        <f>+'2. Admin and Training '!L122</f>
        <v>0</v>
      </c>
      <c r="F9" s="442">
        <f>SUM(C9:E9)</f>
        <v>0</v>
      </c>
    </row>
    <row r="10" spans="1:7" x14ac:dyDescent="0.25">
      <c r="A10" s="203"/>
      <c r="B10" s="13"/>
      <c r="C10" s="438"/>
      <c r="D10" s="438"/>
      <c r="E10" s="438"/>
      <c r="F10" s="439"/>
    </row>
    <row r="11" spans="1:7" ht="13" x14ac:dyDescent="0.3">
      <c r="A11" s="440" t="s">
        <v>37</v>
      </c>
      <c r="B11" s="13"/>
      <c r="C11" s="438"/>
      <c r="D11" s="438"/>
      <c r="E11" s="438"/>
      <c r="F11" s="439"/>
    </row>
    <row r="12" spans="1:7" x14ac:dyDescent="0.25">
      <c r="A12" s="443" t="s">
        <v>86</v>
      </c>
      <c r="B12" s="13"/>
      <c r="C12" s="444">
        <f>+'3.1 Program Budget 1'!C11</f>
        <v>0</v>
      </c>
      <c r="D12" s="444">
        <f>+'3.1 Program Budget 1'!E11</f>
        <v>0</v>
      </c>
      <c r="E12" s="444">
        <f>+'3.1 Program Budget 1'!G11</f>
        <v>0</v>
      </c>
      <c r="F12" s="445">
        <f>SUM(C12:E12)</f>
        <v>0</v>
      </c>
    </row>
    <row r="13" spans="1:7" x14ac:dyDescent="0.25">
      <c r="A13" s="443" t="s">
        <v>87</v>
      </c>
      <c r="B13" s="13"/>
      <c r="C13" s="444">
        <f>+'3.2 Program Budget 2'!C11</f>
        <v>0</v>
      </c>
      <c r="D13" s="444">
        <f>+'3.2 Program Budget 2'!E11</f>
        <v>0</v>
      </c>
      <c r="E13" s="444">
        <f>+'3.2 Program Budget 2'!G11</f>
        <v>0</v>
      </c>
      <c r="F13" s="445">
        <f t="shared" ref="F13:F16" si="0">SUM(C13:E13)</f>
        <v>0</v>
      </c>
    </row>
    <row r="14" spans="1:7" x14ac:dyDescent="0.25">
      <c r="A14" s="443" t="s">
        <v>96</v>
      </c>
      <c r="B14" s="13"/>
      <c r="C14" s="444">
        <f>+'3.3 Program Budget 3'!C11</f>
        <v>0</v>
      </c>
      <c r="D14" s="444">
        <f>+'3.3 Program Budget 3'!E11</f>
        <v>0</v>
      </c>
      <c r="E14" s="444">
        <f>+'3.3 Program Budget 3'!G11</f>
        <v>0</v>
      </c>
      <c r="F14" s="445">
        <f t="shared" si="0"/>
        <v>0</v>
      </c>
    </row>
    <row r="15" spans="1:7" x14ac:dyDescent="0.25">
      <c r="A15" s="443" t="s">
        <v>88</v>
      </c>
      <c r="B15" s="13"/>
      <c r="C15" s="444">
        <f>+'3.4 Program Budget 4'!C11</f>
        <v>0</v>
      </c>
      <c r="D15" s="444">
        <f>+'3.4 Program Budget 4'!E11</f>
        <v>0</v>
      </c>
      <c r="E15" s="444">
        <f>+'3.4 Program Budget 4'!G11</f>
        <v>0</v>
      </c>
      <c r="F15" s="445">
        <f t="shared" si="0"/>
        <v>0</v>
      </c>
    </row>
    <row r="16" spans="1:7" x14ac:dyDescent="0.25">
      <c r="A16" s="443" t="s">
        <v>92</v>
      </c>
      <c r="B16" s="13"/>
      <c r="C16" s="444">
        <f>+'3.5 Program Budget 5'!C11</f>
        <v>0</v>
      </c>
      <c r="D16" s="444">
        <f>+'3.5 Program Budget 5'!E11</f>
        <v>0</v>
      </c>
      <c r="E16" s="444">
        <f>+'3.5 Program Budget 5'!G11</f>
        <v>0</v>
      </c>
      <c r="F16" s="445">
        <f t="shared" si="0"/>
        <v>0</v>
      </c>
    </row>
    <row r="17" spans="1:6" x14ac:dyDescent="0.25">
      <c r="A17" s="443"/>
      <c r="B17" s="13"/>
      <c r="C17" s="444"/>
      <c r="D17" s="444"/>
      <c r="E17" s="444"/>
      <c r="F17" s="445"/>
    </row>
    <row r="18" spans="1:6" x14ac:dyDescent="0.25">
      <c r="A18" s="443"/>
      <c r="B18" s="13"/>
      <c r="C18" s="444"/>
      <c r="D18" s="444"/>
      <c r="E18" s="444"/>
      <c r="F18" s="445"/>
    </row>
    <row r="19" spans="1:6" x14ac:dyDescent="0.25">
      <c r="A19" s="203"/>
      <c r="B19" s="13"/>
      <c r="C19" s="446"/>
      <c r="D19" s="446"/>
      <c r="E19" s="446"/>
      <c r="F19" s="447"/>
    </row>
    <row r="20" spans="1:6" ht="13" x14ac:dyDescent="0.3">
      <c r="A20" s="440" t="s">
        <v>38</v>
      </c>
      <c r="B20" s="13"/>
      <c r="C20" s="448">
        <f>SUM(C12:C19)</f>
        <v>0</v>
      </c>
      <c r="D20" s="448">
        <f>SUM(D12:D19)</f>
        <v>0</v>
      </c>
      <c r="E20" s="448">
        <f>SUM(E12:E19)</f>
        <v>0</v>
      </c>
      <c r="F20" s="449">
        <f>SUM(F12:F19)</f>
        <v>0</v>
      </c>
    </row>
    <row r="21" spans="1:6" x14ac:dyDescent="0.25">
      <c r="A21" s="203"/>
      <c r="B21" s="13"/>
      <c r="C21" s="438"/>
      <c r="D21" s="438"/>
      <c r="E21" s="438"/>
      <c r="F21" s="445"/>
    </row>
    <row r="22" spans="1:6" ht="13" x14ac:dyDescent="0.3">
      <c r="A22" s="450" t="s">
        <v>39</v>
      </c>
      <c r="B22" s="451"/>
      <c r="C22" s="452">
        <f>+C20+C7+C9</f>
        <v>0</v>
      </c>
      <c r="D22" s="452">
        <f>+D20+D7+D9</f>
        <v>0</v>
      </c>
      <c r="E22" s="452">
        <f>+E20+E7+E9</f>
        <v>0</v>
      </c>
      <c r="F22" s="452">
        <f>+F20+F7+F9</f>
        <v>0</v>
      </c>
    </row>
  </sheetData>
  <sheetProtection sheet="1" objects="1" scenarios="1"/>
  <pageMargins left="0.7" right="0.7" top="0.75" bottom="0.75" header="0.3" footer="0.3"/>
  <pageSetup scale="92" fitToHeight="0" orientation="portrait" horizontalDpi="300" verticalDpi="3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2"/>
  <sheetViews>
    <sheetView zoomScaleNormal="100" workbookViewId="0">
      <selection activeCell="A7" sqref="A7:A11"/>
    </sheetView>
  </sheetViews>
  <sheetFormatPr defaultColWidth="8.84375" defaultRowHeight="12.5" x14ac:dyDescent="0.25"/>
  <cols>
    <col min="1" max="1" width="16.4609375" style="5" customWidth="1"/>
    <col min="2" max="2" width="13.4609375" style="5" customWidth="1"/>
    <col min="3" max="3" width="15.15234375" style="5" customWidth="1"/>
    <col min="4" max="4" width="16.15234375" style="5" customWidth="1"/>
    <col min="5" max="5" width="14" style="5" customWidth="1"/>
    <col min="6" max="6" width="18.4609375" style="5" customWidth="1"/>
    <col min="7" max="7" width="6.15234375" style="5" customWidth="1"/>
    <col min="8" max="8" width="10.4609375" style="5" bestFit="1" customWidth="1"/>
    <col min="9" max="16384" width="8.84375" style="5"/>
  </cols>
  <sheetData>
    <row r="1" spans="1:15" s="464" customFormat="1" ht="31" customHeight="1" x14ac:dyDescent="0.3">
      <c r="A1" s="465" t="s">
        <v>158</v>
      </c>
      <c r="B1" s="466"/>
      <c r="C1" s="466"/>
      <c r="D1" s="466"/>
      <c r="E1" s="466"/>
      <c r="F1" s="467"/>
      <c r="G1" s="467"/>
    </row>
    <row r="2" spans="1:15" ht="13.5" thickBot="1" x14ac:dyDescent="0.35">
      <c r="A2" s="500"/>
      <c r="B2" s="500"/>
      <c r="C2" s="500"/>
      <c r="D2" s="501"/>
      <c r="E2" s="206"/>
      <c r="F2" s="501"/>
      <c r="G2" s="206"/>
    </row>
    <row r="3" spans="1:15" x14ac:dyDescent="0.25">
      <c r="A3" s="502"/>
      <c r="B3" s="124"/>
      <c r="C3" s="109"/>
      <c r="D3" s="109"/>
      <c r="E3" s="109"/>
      <c r="F3" s="503"/>
      <c r="G3" s="206"/>
      <c r="H3" s="204"/>
      <c r="I3" s="204"/>
      <c r="J3" s="204"/>
      <c r="K3" s="204"/>
      <c r="L3" s="204"/>
      <c r="M3" s="204"/>
      <c r="N3" s="204"/>
      <c r="O3" s="204"/>
    </row>
    <row r="4" spans="1:15" ht="13" x14ac:dyDescent="0.3">
      <c r="A4" s="504" t="s">
        <v>36</v>
      </c>
      <c r="B4" s="505"/>
      <c r="C4" s="506" t="s">
        <v>3</v>
      </c>
      <c r="D4" s="506" t="s">
        <v>4</v>
      </c>
      <c r="E4" s="506" t="s">
        <v>5</v>
      </c>
      <c r="F4" s="507" t="s">
        <v>40</v>
      </c>
      <c r="G4" s="206"/>
      <c r="H4" s="204"/>
      <c r="I4" s="204"/>
      <c r="J4" s="204"/>
      <c r="K4" s="204"/>
      <c r="L4" s="204"/>
      <c r="M4" s="204"/>
      <c r="N4" s="204"/>
      <c r="O4" s="204"/>
    </row>
    <row r="5" spans="1:15" x14ac:dyDescent="0.25">
      <c r="A5" s="112"/>
      <c r="B5" s="107"/>
      <c r="C5" s="508"/>
      <c r="D5" s="508"/>
      <c r="E5" s="508"/>
      <c r="F5" s="509"/>
      <c r="G5" s="206"/>
      <c r="H5" s="204"/>
      <c r="I5" s="204"/>
      <c r="J5" s="204"/>
      <c r="K5" s="204"/>
      <c r="L5" s="204"/>
      <c r="M5" s="204"/>
      <c r="N5" s="204"/>
      <c r="O5" s="204"/>
    </row>
    <row r="6" spans="1:15" ht="13" x14ac:dyDescent="0.3">
      <c r="A6" s="115" t="s">
        <v>79</v>
      </c>
      <c r="B6" s="107"/>
      <c r="C6" s="510">
        <f>+'2. Admin and Training '!D77</f>
        <v>0</v>
      </c>
      <c r="D6" s="510">
        <f>+'2. Admin and Training '!H77</f>
        <v>0</v>
      </c>
      <c r="E6" s="510">
        <f>+'2. Admin and Training '!L77</f>
        <v>0</v>
      </c>
      <c r="F6" s="511">
        <f>SUM(C6:E6)</f>
        <v>0</v>
      </c>
      <c r="G6" s="206"/>
      <c r="H6" s="204"/>
      <c r="I6" s="204"/>
      <c r="J6" s="204"/>
      <c r="K6" s="204"/>
      <c r="L6" s="204"/>
      <c r="M6" s="204"/>
      <c r="N6" s="204"/>
      <c r="O6" s="204"/>
    </row>
    <row r="7" spans="1:15" x14ac:dyDescent="0.25">
      <c r="A7" s="112" t="s">
        <v>180</v>
      </c>
      <c r="B7" s="107"/>
      <c r="C7" s="512">
        <f>'2. Admin and Training '!D84</f>
        <v>0</v>
      </c>
      <c r="D7" s="512">
        <f>'2. Admin and Training '!H84</f>
        <v>0</v>
      </c>
      <c r="E7" s="512">
        <f>'2. Admin and Training '!L84</f>
        <v>0</v>
      </c>
      <c r="F7" s="513">
        <f>C7+D7+E7</f>
        <v>0</v>
      </c>
      <c r="G7" s="206"/>
      <c r="H7" s="204"/>
      <c r="I7" s="204"/>
      <c r="J7" s="204"/>
      <c r="K7" s="204"/>
      <c r="L7" s="204"/>
      <c r="M7" s="204"/>
      <c r="N7" s="204"/>
      <c r="O7" s="204"/>
    </row>
    <row r="8" spans="1:15" x14ac:dyDescent="0.25">
      <c r="A8" s="112" t="s">
        <v>176</v>
      </c>
      <c r="B8" s="107"/>
      <c r="C8" s="512">
        <f>'2. Admin and Training '!D86</f>
        <v>0</v>
      </c>
      <c r="D8" s="512">
        <f>'2. Admin and Training '!H86</f>
        <v>0</v>
      </c>
      <c r="E8" s="512">
        <f>'2. Admin and Training '!L86</f>
        <v>0</v>
      </c>
      <c r="F8" s="514">
        <f>C8+D8+E8</f>
        <v>0</v>
      </c>
      <c r="G8" s="206"/>
      <c r="H8" s="204"/>
      <c r="I8" s="204"/>
      <c r="J8" s="204"/>
      <c r="K8" s="204"/>
      <c r="L8" s="204"/>
      <c r="M8" s="204"/>
      <c r="N8" s="204"/>
      <c r="O8" s="204"/>
    </row>
    <row r="9" spans="1:15" x14ac:dyDescent="0.25">
      <c r="A9" s="112" t="s">
        <v>177</v>
      </c>
      <c r="B9" s="107"/>
      <c r="C9" s="512">
        <f>'2. Admin and Training '!D87</f>
        <v>0</v>
      </c>
      <c r="D9" s="512">
        <f>'2. Admin and Training '!H87</f>
        <v>0</v>
      </c>
      <c r="E9" s="512">
        <f>'2. Admin and Training '!L87</f>
        <v>0</v>
      </c>
      <c r="F9" s="514">
        <f>C9+D9+E9</f>
        <v>0</v>
      </c>
      <c r="G9" s="206"/>
      <c r="H9" s="204"/>
      <c r="I9" s="204"/>
      <c r="J9" s="204"/>
      <c r="K9" s="204"/>
      <c r="L9" s="204"/>
      <c r="M9" s="204"/>
      <c r="N9" s="204"/>
      <c r="O9" s="204"/>
    </row>
    <row r="10" spans="1:15" x14ac:dyDescent="0.25">
      <c r="A10" s="112" t="s">
        <v>192</v>
      </c>
      <c r="B10" s="107"/>
      <c r="C10" s="216"/>
      <c r="D10" s="216"/>
      <c r="E10" s="216"/>
      <c r="F10" s="513">
        <f>SUM(C10:E10)</f>
        <v>0</v>
      </c>
      <c r="G10" s="206"/>
      <c r="H10" s="204"/>
      <c r="I10" s="204"/>
      <c r="J10" s="204"/>
      <c r="K10" s="204"/>
      <c r="L10" s="204"/>
      <c r="M10" s="204"/>
      <c r="N10" s="204"/>
      <c r="O10" s="204"/>
    </row>
    <row r="11" spans="1:15" x14ac:dyDescent="0.25">
      <c r="A11" s="112" t="s">
        <v>193</v>
      </c>
      <c r="B11" s="107"/>
      <c r="C11" s="512">
        <f>+C9-C10</f>
        <v>0</v>
      </c>
      <c r="D11" s="512">
        <f>+D9-D10</f>
        <v>0</v>
      </c>
      <c r="E11" s="512">
        <f>+E9-E10</f>
        <v>0</v>
      </c>
      <c r="F11" s="513">
        <f>SUM(C11:E11)</f>
        <v>0</v>
      </c>
      <c r="G11" s="206"/>
      <c r="H11" s="204"/>
      <c r="I11" s="204"/>
      <c r="J11" s="204"/>
      <c r="K11" s="204"/>
      <c r="L11" s="204"/>
      <c r="M11" s="204"/>
      <c r="N11" s="204"/>
      <c r="O11" s="204"/>
    </row>
    <row r="12" spans="1:15" x14ac:dyDescent="0.25">
      <c r="A12" s="112"/>
      <c r="B12" s="107"/>
      <c r="C12" s="512"/>
      <c r="D12" s="512"/>
      <c r="E12" s="512"/>
      <c r="F12" s="513"/>
      <c r="G12" s="206"/>
      <c r="H12" s="204"/>
      <c r="I12" s="204"/>
      <c r="J12" s="204"/>
      <c r="K12" s="204"/>
      <c r="L12" s="204"/>
      <c r="M12" s="204"/>
      <c r="N12" s="204"/>
      <c r="O12" s="204"/>
    </row>
    <row r="13" spans="1:15" ht="13" x14ac:dyDescent="0.3">
      <c r="A13" s="115" t="s">
        <v>103</v>
      </c>
      <c r="B13" s="107"/>
      <c r="C13" s="510">
        <f>+'2. Admin and Training '!D122</f>
        <v>0</v>
      </c>
      <c r="D13" s="510">
        <f>+'2. Admin and Training '!H122</f>
        <v>0</v>
      </c>
      <c r="E13" s="510">
        <f>+'2. Admin and Training '!L122</f>
        <v>0</v>
      </c>
      <c r="F13" s="511">
        <f>SUM(C13:E13)</f>
        <v>0</v>
      </c>
      <c r="G13" s="206"/>
      <c r="H13" s="204"/>
      <c r="I13" s="204"/>
      <c r="J13" s="204"/>
      <c r="K13" s="204"/>
      <c r="L13" s="204"/>
      <c r="M13" s="204"/>
      <c r="N13" s="204"/>
      <c r="O13" s="204"/>
    </row>
    <row r="14" spans="1:15" ht="13" x14ac:dyDescent="0.3">
      <c r="A14" s="112" t="s">
        <v>180</v>
      </c>
      <c r="B14" s="107"/>
      <c r="C14" s="510">
        <f>'2. Admin and Training '!D129</f>
        <v>0</v>
      </c>
      <c r="D14" s="510">
        <f>'2. Admin and Training '!H129</f>
        <v>0</v>
      </c>
      <c r="E14" s="510">
        <f>'2. Admin and Training '!L129</f>
        <v>0</v>
      </c>
      <c r="F14" s="511">
        <f>C14+D14+E14</f>
        <v>0</v>
      </c>
      <c r="G14" s="206"/>
      <c r="H14" s="204"/>
      <c r="I14" s="204"/>
      <c r="J14" s="204"/>
      <c r="K14" s="204"/>
      <c r="L14" s="204"/>
      <c r="M14" s="204"/>
      <c r="N14" s="204"/>
      <c r="O14" s="204"/>
    </row>
    <row r="15" spans="1:15" x14ac:dyDescent="0.25">
      <c r="A15" s="112" t="s">
        <v>176</v>
      </c>
      <c r="B15" s="107"/>
      <c r="C15" s="512">
        <f>'2. Admin and Training '!D131</f>
        <v>0</v>
      </c>
      <c r="D15" s="512">
        <f>'2. Admin and Training '!H131</f>
        <v>0</v>
      </c>
      <c r="E15" s="512">
        <f>'2. Admin and Training '!L131</f>
        <v>0</v>
      </c>
      <c r="F15" s="513">
        <f>SUM(C15:E15)</f>
        <v>0</v>
      </c>
      <c r="G15" s="206"/>
      <c r="H15" s="204"/>
      <c r="I15" s="204"/>
      <c r="J15" s="204"/>
      <c r="K15" s="204"/>
      <c r="L15" s="204"/>
      <c r="M15" s="204"/>
      <c r="N15" s="204"/>
      <c r="O15" s="204"/>
    </row>
    <row r="16" spans="1:15" x14ac:dyDescent="0.25">
      <c r="A16" s="112" t="s">
        <v>177</v>
      </c>
      <c r="B16" s="107"/>
      <c r="C16" s="512">
        <f>'2. Admin and Training '!D132</f>
        <v>0</v>
      </c>
      <c r="D16" s="512">
        <f>'2. Admin and Training '!H132</f>
        <v>0</v>
      </c>
      <c r="E16" s="512">
        <f>'2. Admin and Training '!L132</f>
        <v>0</v>
      </c>
      <c r="F16" s="513">
        <f>SUM(C16:E16)</f>
        <v>0</v>
      </c>
      <c r="G16" s="206"/>
      <c r="H16" s="204"/>
      <c r="I16" s="204"/>
      <c r="J16" s="204"/>
      <c r="K16" s="204"/>
      <c r="L16" s="204"/>
      <c r="M16" s="204"/>
      <c r="N16" s="204"/>
      <c r="O16" s="204"/>
    </row>
    <row r="17" spans="1:15" x14ac:dyDescent="0.25">
      <c r="A17" s="112" t="s">
        <v>192</v>
      </c>
      <c r="B17" s="107"/>
      <c r="C17" s="216"/>
      <c r="D17" s="216"/>
      <c r="E17" s="216"/>
      <c r="F17" s="513">
        <f>SUM(C17:E17)</f>
        <v>0</v>
      </c>
      <c r="G17" s="206"/>
      <c r="H17" s="204"/>
      <c r="I17" s="204"/>
      <c r="J17" s="204"/>
      <c r="K17" s="204"/>
      <c r="L17" s="204"/>
      <c r="M17" s="204"/>
      <c r="N17" s="204"/>
      <c r="O17" s="204"/>
    </row>
    <row r="18" spans="1:15" x14ac:dyDescent="0.25">
      <c r="A18" s="112" t="s">
        <v>193</v>
      </c>
      <c r="B18" s="107"/>
      <c r="C18" s="512">
        <f>+C16-C17</f>
        <v>0</v>
      </c>
      <c r="D18" s="512">
        <f>+D16-D17</f>
        <v>0</v>
      </c>
      <c r="E18" s="512">
        <f>+E16-E17</f>
        <v>0</v>
      </c>
      <c r="F18" s="513">
        <f>SUM(C18:E18)</f>
        <v>0</v>
      </c>
      <c r="G18" s="206"/>
      <c r="H18" s="204"/>
      <c r="I18" s="204"/>
      <c r="J18" s="204"/>
      <c r="K18" s="204"/>
      <c r="L18" s="204"/>
      <c r="M18" s="204"/>
      <c r="N18" s="204"/>
      <c r="O18" s="204"/>
    </row>
    <row r="19" spans="1:15" x14ac:dyDescent="0.25">
      <c r="A19" s="112"/>
      <c r="B19" s="107"/>
      <c r="C19" s="512"/>
      <c r="D19" s="512"/>
      <c r="E19" s="512"/>
      <c r="F19" s="513"/>
      <c r="G19" s="206"/>
      <c r="H19" s="204"/>
      <c r="I19" s="204"/>
      <c r="J19" s="204"/>
      <c r="K19" s="204"/>
      <c r="L19" s="204"/>
      <c r="M19" s="204"/>
      <c r="N19" s="204"/>
      <c r="O19" s="204"/>
    </row>
    <row r="20" spans="1:15" ht="13" x14ac:dyDescent="0.3">
      <c r="A20" s="115" t="s">
        <v>37</v>
      </c>
      <c r="B20" s="107"/>
      <c r="C20" s="512"/>
      <c r="D20" s="512"/>
      <c r="E20" s="512"/>
      <c r="F20" s="513"/>
      <c r="G20" s="206"/>
      <c r="H20" s="204"/>
      <c r="I20" s="204"/>
      <c r="J20" s="204"/>
      <c r="K20" s="204"/>
      <c r="L20" s="204"/>
      <c r="M20" s="204"/>
      <c r="N20" s="204"/>
      <c r="O20" s="204"/>
    </row>
    <row r="21" spans="1:15" ht="13" x14ac:dyDescent="0.3">
      <c r="A21" s="209" t="s">
        <v>11</v>
      </c>
      <c r="B21" s="136"/>
      <c r="C21" s="515">
        <f>+'3.1 Program Budget 1'!C11+'3.2 Program Budget 2'!C11+'3.3 Program Budget 3'!C11+'3.4 Program Budget 4'!C11+'3.5 Program Budget 5'!C11</f>
        <v>0</v>
      </c>
      <c r="D21" s="515">
        <f>+'3.1 Program Budget 1'!E11+'3.2 Program Budget 2'!E11+'3.3 Program Budget 3'!E11+'3.4 Program Budget 4'!E11+'3.5 Program Budget 5'!E11</f>
        <v>0</v>
      </c>
      <c r="E21" s="515">
        <f>+'3.1 Program Budget 1'!G11+'3.2 Program Budget 2'!G11+'3.3 Program Budget 3'!G11+'3.4 Program Budget 4'!G11+'3.5 Program Budget 5'!G11</f>
        <v>0</v>
      </c>
      <c r="F21" s="516">
        <f>SUM(C21:E21)</f>
        <v>0</v>
      </c>
      <c r="G21" s="206"/>
      <c r="H21" s="204"/>
      <c r="I21" s="204"/>
      <c r="J21" s="204"/>
      <c r="K21" s="204"/>
      <c r="L21" s="204"/>
      <c r="M21" s="204"/>
      <c r="N21" s="204"/>
      <c r="O21" s="204"/>
    </row>
    <row r="22" spans="1:15" ht="13" x14ac:dyDescent="0.3">
      <c r="A22" s="209"/>
      <c r="B22" s="136"/>
      <c r="C22" s="210"/>
      <c r="D22" s="210"/>
      <c r="E22" s="210"/>
      <c r="F22" s="200"/>
      <c r="G22" s="206"/>
      <c r="H22" s="204"/>
      <c r="I22" s="204"/>
      <c r="J22" s="204"/>
      <c r="K22" s="204"/>
      <c r="L22" s="204"/>
      <c r="M22" s="204"/>
      <c r="N22" s="204"/>
      <c r="O22" s="204"/>
    </row>
    <row r="23" spans="1:15" ht="13" x14ac:dyDescent="0.3">
      <c r="A23" s="209" t="s">
        <v>104</v>
      </c>
      <c r="B23" s="136"/>
      <c r="C23" s="210"/>
      <c r="D23" s="210"/>
      <c r="E23" s="210"/>
      <c r="F23" s="200"/>
      <c r="G23" s="206"/>
      <c r="H23" s="204"/>
      <c r="I23" s="204"/>
      <c r="J23" s="204"/>
      <c r="K23" s="204"/>
      <c r="L23" s="204"/>
      <c r="M23" s="204"/>
      <c r="N23" s="204"/>
      <c r="O23" s="204"/>
    </row>
    <row r="24" spans="1:15" ht="13" x14ac:dyDescent="0.3">
      <c r="A24" s="209" t="s">
        <v>73</v>
      </c>
      <c r="B24" s="136"/>
      <c r="C24" s="212"/>
      <c r="D24" s="212"/>
      <c r="E24" s="212"/>
      <c r="F24" s="517"/>
      <c r="G24" s="206"/>
      <c r="H24" s="204"/>
      <c r="I24" s="204"/>
      <c r="J24" s="204"/>
      <c r="K24" s="204"/>
      <c r="L24" s="204"/>
      <c r="M24" s="204"/>
      <c r="N24" s="204"/>
      <c r="O24" s="204"/>
    </row>
    <row r="25" spans="1:15" x14ac:dyDescent="0.25">
      <c r="A25" s="213" t="s">
        <v>190</v>
      </c>
      <c r="B25" s="136"/>
      <c r="C25" s="210">
        <f>+'3.1 Program Budget 1'!C19+'3.2 Program Budget 2'!C19+'3.3 Program Budget 3'!C19+'3.4 Program Budget 4'!C19+'3.5 Program Budget 5'!C19</f>
        <v>0</v>
      </c>
      <c r="D25" s="210">
        <f>+'3.1 Program Budget 1'!E19+'3.2 Program Budget 2'!E19+'3.3 Program Budget 3'!E19+'3.4 Program Budget 4'!E19+'3.5 Program Budget 5'!E19</f>
        <v>0</v>
      </c>
      <c r="E25" s="210">
        <f>+'3.1 Program Budget 1'!G19+'3.2 Program Budget 2'!G19+'3.3 Program Budget 3'!G19+'3.4 Program Budget 4'!G19+'3.5 Program Budget 5'!G19</f>
        <v>0</v>
      </c>
      <c r="F25" s="200">
        <f t="shared" ref="F25:F35" si="0">SUM(C25:E25)</f>
        <v>0</v>
      </c>
      <c r="G25" s="206"/>
      <c r="H25" s="204"/>
      <c r="I25" s="204"/>
      <c r="J25" s="204"/>
      <c r="K25" s="204"/>
      <c r="L25" s="204"/>
      <c r="M25" s="204"/>
      <c r="N25" s="204"/>
      <c r="O25" s="204"/>
    </row>
    <row r="26" spans="1:15" x14ac:dyDescent="0.25">
      <c r="A26" s="213" t="s">
        <v>23</v>
      </c>
      <c r="B26" s="136"/>
      <c r="C26" s="210">
        <f>+'3.1 Program Budget 1'!C20+'3.2 Program Budget 2'!C20+'3.3 Program Budget 3'!C20+'3.4 Program Budget 4'!C20+'3.5 Program Budget 5'!C20</f>
        <v>0</v>
      </c>
      <c r="D26" s="210">
        <f>+'3.1 Program Budget 1'!E20+'3.2 Program Budget 2'!E20+'3.3 Program Budget 3'!E20+'3.4 Program Budget 4'!E20+'3.5 Program Budget 5'!E20</f>
        <v>0</v>
      </c>
      <c r="E26" s="210">
        <f>+'3.1 Program Budget 1'!G20+'3.2 Program Budget 2'!G20+'3.3 Program Budget 3'!G20+'3.4 Program Budget 4'!G20+'3.5 Program Budget 5'!G20</f>
        <v>0</v>
      </c>
      <c r="F26" s="200">
        <f t="shared" si="0"/>
        <v>0</v>
      </c>
      <c r="G26" s="206"/>
      <c r="H26" s="204"/>
      <c r="I26" s="204"/>
      <c r="J26" s="204"/>
      <c r="K26" s="204"/>
      <c r="L26" s="204"/>
      <c r="M26" s="204"/>
      <c r="N26" s="204"/>
      <c r="O26" s="204"/>
    </row>
    <row r="27" spans="1:15" ht="13" x14ac:dyDescent="0.3">
      <c r="A27" s="209" t="s">
        <v>105</v>
      </c>
      <c r="B27" s="107"/>
      <c r="C27" s="518"/>
      <c r="D27" s="107"/>
      <c r="E27" s="107"/>
      <c r="F27" s="519"/>
      <c r="G27" s="206"/>
    </row>
    <row r="28" spans="1:15" x14ac:dyDescent="0.25">
      <c r="A28" s="213" t="s">
        <v>101</v>
      </c>
      <c r="B28" s="136"/>
      <c r="C28" s="210">
        <f>'3.1 Program Budget 1'!C22+'3.2 Program Budget 2'!C22+'3.3 Program Budget 3'!C22+'3.4 Program Budget 4'!C22+'3.5 Program Budget 5'!C22</f>
        <v>0</v>
      </c>
      <c r="D28" s="210">
        <f>'3.1 Program Budget 1'!E22+'3.2 Program Budget 2'!E22+'3.3 Program Budget 3'!E22+'3.4 Program Budget 4'!E22+'3.5 Program Budget 5'!E22</f>
        <v>0</v>
      </c>
      <c r="E28" s="210">
        <f>'3.1 Program Budget 1'!G22+'3.2 Program Budget 2'!G22+'3.3 Program Budget 3'!G22+'3.4 Program Budget 4'!G22+'3.5 Program Budget 5'!G22</f>
        <v>0</v>
      </c>
      <c r="F28" s="200">
        <f t="shared" si="0"/>
        <v>0</v>
      </c>
      <c r="G28" s="206"/>
      <c r="H28" s="204"/>
      <c r="I28" s="204"/>
      <c r="J28" s="204"/>
      <c r="K28" s="204"/>
      <c r="L28" s="204"/>
      <c r="M28" s="204"/>
      <c r="N28" s="204"/>
      <c r="O28" s="204"/>
    </row>
    <row r="29" spans="1:15" x14ac:dyDescent="0.25">
      <c r="A29" s="213" t="s">
        <v>98</v>
      </c>
      <c r="B29" s="136"/>
      <c r="C29" s="210">
        <f>'3.1 Program Budget 1'!C23+'3.2 Program Budget 2'!C23+'3.3 Program Budget 3'!C23+'3.4 Program Budget 4'!C23+'3.5 Program Budget 5'!C23</f>
        <v>0</v>
      </c>
      <c r="D29" s="210">
        <f>'3.1 Program Budget 1'!E23+'3.2 Program Budget 2'!E23+'3.3 Program Budget 3'!E23+'3.4 Program Budget 4'!E23+'3.5 Program Budget 5'!E23</f>
        <v>0</v>
      </c>
      <c r="E29" s="210">
        <f>'3.1 Program Budget 1'!G23+'3.2 Program Budget 2'!G23+'3.3 Program Budget 3'!G23+'3.4 Program Budget 4'!G23+'3.5 Program Budget 5'!G23</f>
        <v>0</v>
      </c>
      <c r="F29" s="200">
        <f t="shared" si="0"/>
        <v>0</v>
      </c>
      <c r="G29" s="206"/>
      <c r="H29" s="204"/>
      <c r="I29" s="204"/>
      <c r="J29" s="204"/>
      <c r="K29" s="204"/>
      <c r="L29" s="204"/>
      <c r="M29" s="204"/>
      <c r="N29" s="204"/>
      <c r="O29" s="204"/>
    </row>
    <row r="30" spans="1:15" x14ac:dyDescent="0.25">
      <c r="A30" s="213" t="s">
        <v>99</v>
      </c>
      <c r="B30" s="136"/>
      <c r="C30" s="210">
        <f>'3.1 Program Budget 1'!C24+'3.2 Program Budget 2'!C24+'3.3 Program Budget 3'!C24+'3.4 Program Budget 4'!C24+'3.5 Program Budget 5'!C24</f>
        <v>0</v>
      </c>
      <c r="D30" s="210">
        <f>'3.1 Program Budget 1'!E24+'3.2 Program Budget 2'!E24+'3.3 Program Budget 3'!E24+'3.4 Program Budget 4'!E24+'3.5 Program Budget 5'!E24</f>
        <v>0</v>
      </c>
      <c r="E30" s="210">
        <f>'3.1 Program Budget 1'!G24+'3.2 Program Budget 2'!G24+'3.3 Program Budget 3'!G24+'3.4 Program Budget 4'!G24+'3.5 Program Budget 5'!G24</f>
        <v>0</v>
      </c>
      <c r="F30" s="200">
        <f t="shared" si="0"/>
        <v>0</v>
      </c>
      <c r="G30" s="206"/>
      <c r="H30" s="204"/>
      <c r="I30" s="204"/>
      <c r="J30" s="204"/>
      <c r="K30" s="204"/>
      <c r="L30" s="204"/>
      <c r="M30" s="204"/>
      <c r="N30" s="204"/>
      <c r="O30" s="204"/>
    </row>
    <row r="31" spans="1:15" ht="13" x14ac:dyDescent="0.3">
      <c r="A31" s="209" t="s">
        <v>106</v>
      </c>
      <c r="B31" s="136"/>
      <c r="C31" s="210">
        <f>C28+C29+C30</f>
        <v>0</v>
      </c>
      <c r="D31" s="210">
        <f t="shared" ref="D31:E31" si="1">D28+D29+D30</f>
        <v>0</v>
      </c>
      <c r="E31" s="210">
        <f t="shared" si="1"/>
        <v>0</v>
      </c>
      <c r="F31" s="200">
        <f t="shared" si="0"/>
        <v>0</v>
      </c>
      <c r="G31" s="206"/>
      <c r="H31" s="204"/>
      <c r="I31" s="204"/>
      <c r="J31" s="204"/>
      <c r="K31" s="204"/>
      <c r="L31" s="204"/>
      <c r="M31" s="204"/>
      <c r="N31" s="204"/>
      <c r="O31" s="204"/>
    </row>
    <row r="32" spans="1:15" x14ac:dyDescent="0.25">
      <c r="A32" s="213"/>
      <c r="B32" s="136"/>
      <c r="C32" s="210"/>
      <c r="D32" s="210"/>
      <c r="E32" s="210"/>
      <c r="F32" s="200"/>
      <c r="G32" s="206"/>
      <c r="H32" s="204"/>
      <c r="I32" s="204"/>
      <c r="J32" s="204"/>
      <c r="K32" s="204"/>
      <c r="L32" s="204"/>
      <c r="M32" s="204"/>
      <c r="N32" s="204"/>
      <c r="O32" s="204"/>
    </row>
    <row r="33" spans="1:15" ht="13" x14ac:dyDescent="0.3">
      <c r="A33" s="209" t="s">
        <v>65</v>
      </c>
      <c r="B33" s="136"/>
      <c r="C33" s="210">
        <f>C21-C25-C26-C31</f>
        <v>0</v>
      </c>
      <c r="D33" s="210">
        <f t="shared" ref="D33:E33" si="2">D21-D25-D26-D31</f>
        <v>0</v>
      </c>
      <c r="E33" s="210">
        <f t="shared" si="2"/>
        <v>0</v>
      </c>
      <c r="F33" s="200">
        <f t="shared" si="0"/>
        <v>0</v>
      </c>
      <c r="G33" s="206"/>
      <c r="H33" s="520"/>
      <c r="I33" s="204"/>
      <c r="J33" s="204"/>
      <c r="K33" s="204"/>
      <c r="L33" s="204"/>
      <c r="M33" s="204"/>
      <c r="N33" s="204"/>
      <c r="O33" s="204"/>
    </row>
    <row r="34" spans="1:15" x14ac:dyDescent="0.25">
      <c r="A34" s="213" t="s">
        <v>176</v>
      </c>
      <c r="B34" s="136"/>
      <c r="C34" s="210">
        <f>C33*0.5</f>
        <v>0</v>
      </c>
      <c r="D34" s="210">
        <f t="shared" ref="D34:E34" si="3">D33*0.5</f>
        <v>0</v>
      </c>
      <c r="E34" s="210">
        <f t="shared" si="3"/>
        <v>0</v>
      </c>
      <c r="F34" s="200">
        <f t="shared" si="0"/>
        <v>0</v>
      </c>
      <c r="G34" s="206"/>
      <c r="H34" s="204"/>
      <c r="I34" s="204"/>
      <c r="J34" s="204"/>
      <c r="K34" s="204"/>
      <c r="L34" s="204"/>
      <c r="M34" s="204"/>
      <c r="N34" s="204"/>
      <c r="O34" s="204"/>
    </row>
    <row r="35" spans="1:15" x14ac:dyDescent="0.25">
      <c r="A35" s="112" t="s">
        <v>177</v>
      </c>
      <c r="B35" s="136"/>
      <c r="C35" s="210">
        <f>C33-C34</f>
        <v>0</v>
      </c>
      <c r="D35" s="210">
        <f t="shared" ref="D35:E35" si="4">D33-D34</f>
        <v>0</v>
      </c>
      <c r="E35" s="210">
        <f t="shared" si="4"/>
        <v>0</v>
      </c>
      <c r="F35" s="200">
        <f t="shared" si="0"/>
        <v>0</v>
      </c>
      <c r="G35" s="206"/>
      <c r="H35" s="204"/>
      <c r="I35" s="204"/>
      <c r="J35" s="204"/>
      <c r="K35" s="204"/>
      <c r="L35" s="204"/>
      <c r="M35" s="204"/>
      <c r="N35" s="204"/>
      <c r="O35" s="204"/>
    </row>
    <row r="36" spans="1:15" x14ac:dyDescent="0.25">
      <c r="A36" s="112" t="s">
        <v>192</v>
      </c>
      <c r="B36" s="107"/>
      <c r="C36" s="216"/>
      <c r="D36" s="216"/>
      <c r="E36" s="216"/>
      <c r="F36" s="513">
        <f>SUM(C36:E36)</f>
        <v>0</v>
      </c>
      <c r="G36" s="206"/>
      <c r="H36" s="204"/>
      <c r="I36" s="204"/>
      <c r="J36" s="204"/>
      <c r="K36" s="204"/>
      <c r="L36" s="204"/>
      <c r="M36" s="204"/>
      <c r="N36" s="204"/>
      <c r="O36" s="204"/>
    </row>
    <row r="37" spans="1:15" x14ac:dyDescent="0.25">
      <c r="A37" s="112" t="s">
        <v>193</v>
      </c>
      <c r="B37" s="107"/>
      <c r="C37" s="512">
        <f>C35-C36</f>
        <v>0</v>
      </c>
      <c r="D37" s="512">
        <f t="shared" ref="D37:E37" si="5">D35-D36</f>
        <v>0</v>
      </c>
      <c r="E37" s="512">
        <f t="shared" si="5"/>
        <v>0</v>
      </c>
      <c r="F37" s="513">
        <f>C37+D37+E37</f>
        <v>0</v>
      </c>
      <c r="G37" s="206"/>
      <c r="H37" s="204"/>
      <c r="I37" s="204"/>
      <c r="J37" s="204"/>
      <c r="K37" s="204"/>
      <c r="L37" s="204"/>
      <c r="M37" s="204"/>
      <c r="N37" s="204"/>
      <c r="O37" s="204"/>
    </row>
    <row r="38" spans="1:15" x14ac:dyDescent="0.25">
      <c r="A38" s="112"/>
      <c r="B38" s="107"/>
      <c r="C38" s="512"/>
      <c r="D38" s="512"/>
      <c r="E38" s="512"/>
      <c r="F38" s="513"/>
      <c r="G38" s="206"/>
      <c r="H38" s="204"/>
      <c r="I38" s="204"/>
      <c r="J38" s="204"/>
      <c r="K38" s="204"/>
      <c r="L38" s="204"/>
      <c r="M38" s="204"/>
      <c r="N38" s="204"/>
      <c r="O38" s="204"/>
    </row>
    <row r="39" spans="1:15" x14ac:dyDescent="0.25">
      <c r="A39" s="112"/>
      <c r="B39" s="107"/>
      <c r="C39" s="512"/>
      <c r="D39" s="512"/>
      <c r="E39" s="512"/>
      <c r="F39" s="513"/>
      <c r="G39" s="206"/>
      <c r="H39" s="204"/>
      <c r="I39" s="204"/>
      <c r="J39" s="204"/>
      <c r="K39" s="204"/>
      <c r="L39" s="204"/>
      <c r="M39" s="204"/>
      <c r="N39" s="204"/>
      <c r="O39" s="204"/>
    </row>
    <row r="40" spans="1:15" ht="13" x14ac:dyDescent="0.3">
      <c r="A40" s="521" t="s">
        <v>78</v>
      </c>
      <c r="B40" s="107"/>
      <c r="C40" s="510">
        <f>+C21+C13+C6</f>
        <v>0</v>
      </c>
      <c r="D40" s="510">
        <f>+D21+D13+D6</f>
        <v>0</v>
      </c>
      <c r="E40" s="510">
        <f>+E21+E13+E6</f>
        <v>0</v>
      </c>
      <c r="F40" s="511">
        <f>SUM(C40:E40)</f>
        <v>0</v>
      </c>
      <c r="G40" s="206"/>
      <c r="H40" s="204"/>
      <c r="I40" s="204"/>
      <c r="J40" s="204"/>
      <c r="K40" s="204"/>
      <c r="L40" s="204"/>
      <c r="M40" s="204"/>
      <c r="N40" s="204"/>
      <c r="O40" s="204"/>
    </row>
    <row r="41" spans="1:15" ht="13" x14ac:dyDescent="0.3">
      <c r="A41" s="521" t="s">
        <v>108</v>
      </c>
      <c r="B41" s="107"/>
      <c r="C41" s="512">
        <f>C8+C15+C34</f>
        <v>0</v>
      </c>
      <c r="D41" s="512">
        <f t="shared" ref="D41:E41" si="6">D8+D15+D34</f>
        <v>0</v>
      </c>
      <c r="E41" s="512">
        <f t="shared" si="6"/>
        <v>0</v>
      </c>
      <c r="F41" s="511">
        <f>SUM(C41:E41)</f>
        <v>0</v>
      </c>
      <c r="G41" s="206"/>
      <c r="H41" s="204"/>
      <c r="I41" s="204"/>
      <c r="J41" s="204"/>
      <c r="K41" s="204"/>
      <c r="L41" s="204"/>
      <c r="M41" s="204"/>
      <c r="N41" s="204"/>
      <c r="O41" s="204"/>
    </row>
    <row r="42" spans="1:15" ht="13" x14ac:dyDescent="0.3">
      <c r="A42" s="521" t="s">
        <v>109</v>
      </c>
      <c r="B42" s="106"/>
      <c r="C42" s="510">
        <f>C9+C16+C35</f>
        <v>0</v>
      </c>
      <c r="D42" s="510">
        <f t="shared" ref="D42:E42" si="7">D9+D16+D35</f>
        <v>0</v>
      </c>
      <c r="E42" s="510">
        <f t="shared" si="7"/>
        <v>0</v>
      </c>
      <c r="F42" s="511">
        <f>SUM(C42:E42)</f>
        <v>0</v>
      </c>
      <c r="G42" s="206"/>
      <c r="H42" s="204"/>
      <c r="I42" s="204"/>
      <c r="J42" s="204"/>
      <c r="K42" s="204"/>
      <c r="L42" s="204"/>
      <c r="M42" s="204"/>
      <c r="N42" s="204"/>
      <c r="O42" s="204"/>
    </row>
    <row r="43" spans="1:15" ht="13" x14ac:dyDescent="0.3">
      <c r="A43" s="521" t="s">
        <v>110</v>
      </c>
      <c r="B43" s="106"/>
      <c r="C43" s="510">
        <f>C10+C17+C36</f>
        <v>0</v>
      </c>
      <c r="D43" s="510">
        <f t="shared" ref="D43:E43" si="8">D10+D17+D36</f>
        <v>0</v>
      </c>
      <c r="E43" s="510">
        <f t="shared" si="8"/>
        <v>0</v>
      </c>
      <c r="F43" s="511">
        <f>SUM(C43:E43)</f>
        <v>0</v>
      </c>
      <c r="G43" s="206"/>
      <c r="H43" s="204"/>
      <c r="I43" s="204"/>
      <c r="J43" s="204"/>
      <c r="K43" s="204"/>
      <c r="L43" s="204"/>
      <c r="M43" s="204"/>
      <c r="N43" s="204"/>
      <c r="O43" s="204"/>
    </row>
    <row r="44" spans="1:15" ht="13" x14ac:dyDescent="0.3">
      <c r="A44" s="521" t="s">
        <v>111</v>
      </c>
      <c r="B44" s="106"/>
      <c r="C44" s="510">
        <f>+C37+C18+C11</f>
        <v>0</v>
      </c>
      <c r="D44" s="510">
        <f>+D37+D18+D11</f>
        <v>0</v>
      </c>
      <c r="E44" s="510">
        <f>+E37+E18+E11</f>
        <v>0</v>
      </c>
      <c r="F44" s="511">
        <f>SUM(C44:E44)</f>
        <v>0</v>
      </c>
      <c r="G44" s="206"/>
      <c r="H44" s="204"/>
      <c r="I44" s="204"/>
      <c r="J44" s="204"/>
      <c r="K44" s="204"/>
      <c r="L44" s="204"/>
      <c r="M44" s="204"/>
      <c r="N44" s="204"/>
      <c r="O44" s="204"/>
    </row>
    <row r="45" spans="1:15" ht="13" thickBot="1" x14ac:dyDescent="0.3">
      <c r="A45" s="205"/>
      <c r="B45" s="522"/>
      <c r="C45" s="523"/>
      <c r="D45" s="523"/>
      <c r="E45" s="523"/>
      <c r="F45" s="524"/>
      <c r="G45" s="206"/>
      <c r="H45" s="204"/>
      <c r="I45" s="204"/>
      <c r="J45" s="204"/>
      <c r="K45" s="204"/>
      <c r="L45" s="204"/>
      <c r="M45" s="204"/>
      <c r="N45" s="204"/>
      <c r="O45" s="204"/>
    </row>
    <row r="47" spans="1:15" x14ac:dyDescent="0.25">
      <c r="A47" s="204"/>
      <c r="B47" s="204"/>
      <c r="C47" s="525"/>
      <c r="D47" s="204"/>
      <c r="E47" s="204"/>
      <c r="F47" s="204"/>
    </row>
    <row r="48" spans="1:15" x14ac:dyDescent="0.25">
      <c r="A48" s="204"/>
      <c r="B48" s="204"/>
      <c r="C48" s="525"/>
      <c r="D48" s="204"/>
      <c r="E48" s="204"/>
      <c r="F48" s="204"/>
    </row>
    <row r="49" spans="1:6" x14ac:dyDescent="0.25">
      <c r="A49" s="204"/>
      <c r="B49" s="204"/>
      <c r="C49" s="204"/>
      <c r="D49" s="204"/>
      <c r="E49" s="204"/>
      <c r="F49" s="204"/>
    </row>
    <row r="50" spans="1:6" x14ac:dyDescent="0.25">
      <c r="A50" s="204"/>
      <c r="B50" s="204"/>
      <c r="C50" s="204"/>
      <c r="D50" s="204"/>
      <c r="E50" s="204"/>
      <c r="F50" s="204"/>
    </row>
    <row r="51" spans="1:6" x14ac:dyDescent="0.25">
      <c r="A51" s="204"/>
      <c r="B51" s="204"/>
      <c r="C51" s="204"/>
      <c r="D51" s="204"/>
      <c r="E51" s="204"/>
      <c r="F51" s="204"/>
    </row>
    <row r="52" spans="1:6" x14ac:dyDescent="0.25">
      <c r="A52" s="204"/>
      <c r="B52" s="204"/>
      <c r="C52" s="204"/>
      <c r="D52" s="204"/>
      <c r="E52" s="204"/>
      <c r="F52" s="204"/>
    </row>
  </sheetData>
  <sheetProtection sheet="1" objects="1" scenarios="1"/>
  <pageMargins left="0.7" right="0.7" top="0.75" bottom="0.75" header="0.3" footer="0.3"/>
  <pageSetup scale="85" fitToHeight="0" orientation="portrait"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1. Projected Numbers Served</vt:lpstr>
      <vt:lpstr>2. Admin and Training </vt:lpstr>
      <vt:lpstr>3.1 Program Budget 1</vt:lpstr>
      <vt:lpstr>3.2 Program Budget 2</vt:lpstr>
      <vt:lpstr>3.3 Program Budget 3</vt:lpstr>
      <vt:lpstr>3.4 Program Budget 4</vt:lpstr>
      <vt:lpstr>3.5 Program Budget 5</vt:lpstr>
      <vt:lpstr>4.1 Total Three-Year Costs</vt:lpstr>
      <vt:lpstr>4.2 Three-Year Budget W Revenue</vt:lpstr>
      <vt:lpstr>dropdown lists</vt:lpstr>
      <vt:lpstr>4.3 State Spend by Evidence</vt:lpstr>
      <vt:lpstr>4.4 MOE</vt:lpstr>
      <vt:lpstr>5. Projected Savings</vt:lpstr>
      <vt:lpstr>Fiscal_Year</vt:lpstr>
      <vt:lpstr>Funding_Sources</vt:lpstr>
      <vt:lpstr>FundingSources</vt:lpstr>
      <vt:lpstr>'3.1 Program Budget 1'!Print_Area</vt:lpstr>
      <vt:lpstr>'3.2 Program Budget 2'!Print_Area</vt:lpstr>
      <vt:lpstr>'3.3 Program Budget 3'!Print_Area</vt:lpstr>
      <vt:lpstr>'3.4 Program Budget 4'!Print_Area</vt:lpstr>
      <vt:lpstr>'3.5 Program Budget 5'!Print_Area</vt:lpstr>
      <vt:lpstr>'4.4 MOE'!Print_Area</vt:lpstr>
      <vt:lpstr>Type_of_Funding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Langford</dc:creator>
  <cp:lastModifiedBy>Kate Shatzkin</cp:lastModifiedBy>
  <cp:lastPrinted>2020-06-26T21:23:23Z</cp:lastPrinted>
  <dcterms:created xsi:type="dcterms:W3CDTF">2013-10-15T01:39:24Z</dcterms:created>
  <dcterms:modified xsi:type="dcterms:W3CDTF">2020-07-10T16:21:31Z</dcterms:modified>
</cp:coreProperties>
</file>